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ici012\Desktop\"/>
    </mc:Choice>
  </mc:AlternateContent>
  <bookViews>
    <workbookView xWindow="0" yWindow="0" windowWidth="24000" windowHeight="9675" tabRatio="801" activeTab="1"/>
  </bookViews>
  <sheets>
    <sheet name="Plan1" sheetId="17" r:id="rId1"/>
    <sheet name="enq. construção edifícios" sheetId="11" r:id="rId2"/>
    <sheet name="enq. construção rodovias ferrov" sheetId="12" r:id="rId3"/>
    <sheet name="enq. construção SAA SES e afins" sheetId="13" r:id="rId4"/>
    <sheet name="enq. constr manut rede elétrica" sheetId="14" r:id="rId5"/>
    <sheet name="enq. obras portuárias marítimas" sheetId="15" r:id="rId6"/>
    <sheet name="enq. fornec materiais equipamen" sheetId="16" r:id="rId7"/>
  </sheets>
  <definedNames>
    <definedName name="_xlnm.Print_Area" localSheetId="4">'enq. constr manut rede elétrica'!$B$2:$AN$99</definedName>
    <definedName name="_xlnm.Print_Area" localSheetId="1">'enq. construção edifícios'!$B$2:$AK$246</definedName>
    <definedName name="_xlnm.Print_Area" localSheetId="2">'enq. construção rodovias ferrov'!$B$2:$AN$99</definedName>
    <definedName name="_xlnm.Print_Area" localSheetId="3">'enq. construção SAA SES e afins'!$B$2:$AN$99</definedName>
    <definedName name="_xlnm.Print_Area" localSheetId="6">'enq. fornec materiais equipamen'!$B$2:$AN$99</definedName>
    <definedName name="_xlnm.Print_Area" localSheetId="5">'enq. obras portuárias marítimas'!$B$2:$AN$99</definedName>
    <definedName name="_xlnm.Print_Titles" localSheetId="4">'enq. constr manut rede elétrica'!$1:$29</definedName>
    <definedName name="_xlnm.Print_Titles" localSheetId="1">'enq. construção edifícios'!$1:$29</definedName>
    <definedName name="_xlnm.Print_Titles" localSheetId="2">'enq. construção rodovias ferrov'!$1:$29</definedName>
    <definedName name="_xlnm.Print_Titles" localSheetId="3">'enq. construção SAA SES e afins'!$1:$29</definedName>
    <definedName name="_xlnm.Print_Titles" localSheetId="6">'enq. fornec materiais equipamen'!$1:$29</definedName>
    <definedName name="_xlnm.Print_Titles" localSheetId="5">'enq. obras portuárias marítimas'!$1:$29</definedName>
  </definedNames>
  <calcPr calcId="152511"/>
</workbook>
</file>

<file path=xl/calcChain.xml><?xml version="1.0" encoding="utf-8"?>
<calcChain xmlns="http://schemas.openxmlformats.org/spreadsheetml/2006/main">
  <c r="AF68" i="11" l="1"/>
  <c r="Y68" i="11"/>
  <c r="Y195" i="11" l="1"/>
  <c r="Y86" i="11" l="1"/>
  <c r="AC86" i="11"/>
  <c r="Y31" i="11" l="1"/>
  <c r="Y173" i="11" l="1"/>
  <c r="Y80" i="11" l="1"/>
  <c r="Y84" i="11"/>
  <c r="Y65" i="11"/>
  <c r="Y79" i="11" l="1"/>
  <c r="Y83" i="11" l="1"/>
  <c r="Y82" i="11"/>
  <c r="Y222" i="11" l="1"/>
  <c r="Y215" i="11"/>
  <c r="Y216" i="11"/>
  <c r="Y34" i="11" l="1"/>
  <c r="Y33" i="11"/>
  <c r="Y32" i="11"/>
  <c r="Y38" i="11"/>
  <c r="Y37" i="11"/>
  <c r="Y36" i="11"/>
  <c r="Y44" i="11"/>
  <c r="Y43" i="11"/>
  <c r="Y42" i="11"/>
  <c r="Y41" i="11"/>
  <c r="Y40" i="11"/>
  <c r="Y48" i="11"/>
  <c r="Y47" i="11"/>
  <c r="Y46" i="11"/>
  <c r="Y50" i="11"/>
  <c r="Y55" i="11"/>
  <c r="Y54" i="11"/>
  <c r="Y56" i="11"/>
  <c r="Y78" i="11"/>
  <c r="Y77" i="11"/>
  <c r="Y76" i="11"/>
  <c r="Y75" i="11"/>
  <c r="Y74" i="11"/>
  <c r="Y73" i="11"/>
  <c r="Y72" i="11"/>
  <c r="Y71" i="11"/>
  <c r="Y70" i="11"/>
  <c r="Y69" i="11"/>
  <c r="Y67" i="11"/>
  <c r="Y66" i="11"/>
  <c r="Y64" i="11"/>
  <c r="Y63" i="11"/>
  <c r="Y62" i="11"/>
  <c r="Y61" i="11"/>
  <c r="Y60" i="11"/>
  <c r="Y59" i="11"/>
  <c r="Y106" i="11"/>
  <c r="Y105" i="11"/>
  <c r="Y104" i="11"/>
  <c r="Y103" i="11"/>
  <c r="Y102" i="11"/>
  <c r="Y101" i="11"/>
  <c r="Y98" i="11"/>
  <c r="Y97" i="11"/>
  <c r="Y96" i="11"/>
  <c r="Y95" i="11"/>
  <c r="Y94" i="11"/>
  <c r="Y193" i="11"/>
  <c r="Y192" i="11"/>
  <c r="Y191" i="11"/>
  <c r="Y190" i="11"/>
  <c r="Y189" i="11"/>
  <c r="Y187" i="11"/>
  <c r="Y186" i="11"/>
  <c r="Y185" i="11"/>
  <c r="Y181" i="11"/>
  <c r="Y172" i="11"/>
  <c r="Y171" i="11"/>
  <c r="Y170" i="11"/>
  <c r="Y168" i="11"/>
  <c r="Y167" i="11"/>
  <c r="Y166" i="11"/>
  <c r="Y160" i="11"/>
  <c r="Y159" i="11"/>
  <c r="AC169" i="11" l="1"/>
  <c r="Y51" i="11" l="1"/>
  <c r="AG18" i="11"/>
  <c r="AC173" i="11" l="1"/>
  <c r="AF173" i="11" s="1"/>
  <c r="AC84" i="11"/>
  <c r="AF84" i="11" s="1"/>
  <c r="AC80" i="11"/>
  <c r="AF80" i="11" s="1"/>
  <c r="AC68" i="11"/>
  <c r="AC65" i="11"/>
  <c r="AF65" i="11" s="1"/>
  <c r="AC41" i="11"/>
  <c r="AF41" i="11" s="1"/>
  <c r="AC79" i="11"/>
  <c r="AF79" i="11" s="1"/>
  <c r="AC83" i="11"/>
  <c r="AF83" i="11" s="1"/>
  <c r="AC82" i="11"/>
  <c r="AF82" i="11" s="1"/>
  <c r="AC54" i="11"/>
  <c r="AC222" i="11"/>
  <c r="AC210" i="11"/>
  <c r="AC202" i="11"/>
  <c r="AC193" i="11"/>
  <c r="AC182" i="11"/>
  <c r="AC171" i="11"/>
  <c r="AC161" i="11"/>
  <c r="AC151" i="11"/>
  <c r="AC143" i="11"/>
  <c r="AC135" i="11"/>
  <c r="AC127" i="11"/>
  <c r="AC119" i="11"/>
  <c r="AC111" i="11"/>
  <c r="AC102" i="11"/>
  <c r="AC95" i="11"/>
  <c r="AC87" i="11"/>
  <c r="AC72" i="11"/>
  <c r="AC67" i="11"/>
  <c r="AC219" i="11"/>
  <c r="AC209" i="11"/>
  <c r="AC201" i="11"/>
  <c r="AC192" i="11"/>
  <c r="AC181" i="11"/>
  <c r="AC170" i="11"/>
  <c r="AC160" i="11"/>
  <c r="AC150" i="11"/>
  <c r="AC142" i="11"/>
  <c r="AC134" i="11"/>
  <c r="AC126" i="11"/>
  <c r="AC118" i="11"/>
  <c r="AC110" i="11"/>
  <c r="AC101" i="11"/>
  <c r="AC94" i="11"/>
  <c r="AC57" i="11"/>
  <c r="AF57" i="11" s="1"/>
  <c r="AC115" i="11"/>
  <c r="AC91" i="11"/>
  <c r="AC75" i="11"/>
  <c r="AC61" i="11"/>
  <c r="AC205" i="11"/>
  <c r="AC154" i="11"/>
  <c r="AC130" i="11"/>
  <c r="AC105" i="11"/>
  <c r="AC74" i="11"/>
  <c r="AC60" i="11"/>
  <c r="AC204" i="11"/>
  <c r="AC163" i="11"/>
  <c r="AC129" i="11"/>
  <c r="AC104" i="11"/>
  <c r="AC89" i="11"/>
  <c r="AC203" i="11"/>
  <c r="AC172" i="11"/>
  <c r="AC144" i="11"/>
  <c r="AC128" i="11"/>
  <c r="AC103" i="11"/>
  <c r="AC88" i="11"/>
  <c r="AC69" i="11"/>
  <c r="AF69" i="11" s="1"/>
  <c r="AC218" i="11"/>
  <c r="AC208" i="11"/>
  <c r="AC200" i="11"/>
  <c r="AC191" i="11"/>
  <c r="AC178" i="11"/>
  <c r="AC159" i="11"/>
  <c r="AC149" i="11"/>
  <c r="AC141" i="11"/>
  <c r="AC133" i="11"/>
  <c r="AC125" i="11"/>
  <c r="AC117" i="11"/>
  <c r="AC108" i="11"/>
  <c r="AC93" i="11"/>
  <c r="AC81" i="11"/>
  <c r="AC71" i="11"/>
  <c r="AC63" i="11"/>
  <c r="AF63" i="11" s="1"/>
  <c r="AC123" i="11"/>
  <c r="AC78" i="11"/>
  <c r="AC197" i="11"/>
  <c r="AC146" i="11"/>
  <c r="AC114" i="11"/>
  <c r="AC77" i="11"/>
  <c r="AC64" i="11"/>
  <c r="AF64" i="11" s="1"/>
  <c r="AC196" i="11"/>
  <c r="AC174" i="11"/>
  <c r="AC145" i="11"/>
  <c r="AC121" i="11"/>
  <c r="AC97" i="11"/>
  <c r="AC73" i="11"/>
  <c r="AC59" i="11"/>
  <c r="AC195" i="11"/>
  <c r="AC152" i="11"/>
  <c r="AC120" i="11"/>
  <c r="AC96" i="11"/>
  <c r="AC217" i="11"/>
  <c r="AC207" i="11"/>
  <c r="AC199" i="11"/>
  <c r="AC190" i="11"/>
  <c r="AC177" i="11"/>
  <c r="AC168" i="11"/>
  <c r="AC156" i="11"/>
  <c r="AC148" i="11"/>
  <c r="AC140" i="11"/>
  <c r="AC132" i="11"/>
  <c r="AC124" i="11"/>
  <c r="AC116" i="11"/>
  <c r="AC107" i="11"/>
  <c r="AC92" i="11"/>
  <c r="AC76" i="11"/>
  <c r="AC66" i="11"/>
  <c r="AF66" i="11" s="1"/>
  <c r="AC62" i="11"/>
  <c r="AF62" i="11" s="1"/>
  <c r="AC216" i="11"/>
  <c r="AC206" i="11"/>
  <c r="AC198" i="11"/>
  <c r="AC189" i="11"/>
  <c r="AC167" i="11"/>
  <c r="AC155" i="11"/>
  <c r="AC147" i="11"/>
  <c r="AC139" i="11"/>
  <c r="AC131" i="11"/>
  <c r="AC106" i="11"/>
  <c r="AC70" i="11"/>
  <c r="AC215" i="11"/>
  <c r="AC187" i="11"/>
  <c r="AC166" i="11"/>
  <c r="AC138" i="11"/>
  <c r="AC122" i="11"/>
  <c r="AC98" i="11"/>
  <c r="AC90" i="11"/>
  <c r="AC212" i="11"/>
  <c r="AC186" i="11"/>
  <c r="AC153" i="11"/>
  <c r="AC137" i="11"/>
  <c r="AC113" i="11"/>
  <c r="AC211" i="11"/>
  <c r="AC185" i="11"/>
  <c r="AC162" i="11"/>
  <c r="AC136" i="11"/>
  <c r="AC112" i="11"/>
  <c r="AC55" i="11"/>
  <c r="AC56" i="11"/>
  <c r="AC46" i="11"/>
  <c r="AC47" i="11"/>
  <c r="AC51" i="11"/>
  <c r="AF51" i="11" s="1"/>
  <c r="AC52" i="11"/>
  <c r="AC48" i="11"/>
  <c r="Y81" i="11"/>
  <c r="Y219" i="11" l="1"/>
  <c r="Y182" i="11"/>
  <c r="Y178" i="11"/>
  <c r="Y177" i="11"/>
  <c r="Y163" i="11"/>
  <c r="Y162" i="11"/>
  <c r="Y126" i="11"/>
  <c r="Y119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5" i="11"/>
  <c r="Y124" i="11"/>
  <c r="AF157" i="11"/>
  <c r="AC157" i="11"/>
  <c r="Y157" i="11"/>
  <c r="Y123" i="11"/>
  <c r="Y122" i="11"/>
  <c r="Y121" i="11"/>
  <c r="Y120" i="11"/>
  <c r="Y118" i="11"/>
  <c r="Y117" i="11"/>
  <c r="Y116" i="11"/>
  <c r="Y115" i="11"/>
  <c r="Y114" i="11"/>
  <c r="Y113" i="11"/>
  <c r="AF93" i="11"/>
  <c r="Y93" i="11"/>
  <c r="AF92" i="11"/>
  <c r="Y92" i="11"/>
  <c r="AF91" i="11"/>
  <c r="Y91" i="11"/>
  <c r="AF46" i="11" l="1"/>
  <c r="Y112" i="11"/>
  <c r="Y111" i="11" l="1"/>
  <c r="Y217" i="11" l="1"/>
  <c r="Y218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74" i="11" l="1"/>
  <c r="Y161" i="11"/>
  <c r="Y87" i="11" l="1"/>
  <c r="Y110" i="11"/>
  <c r="Y108" i="11"/>
  <c r="Y107" i="11"/>
  <c r="Y57" i="11"/>
  <c r="Y52" i="11"/>
  <c r="AF187" i="17" l="1"/>
  <c r="AC187" i="17"/>
  <c r="Y187" i="17"/>
  <c r="AF186" i="17"/>
  <c r="AC186" i="17"/>
  <c r="Y186" i="17"/>
  <c r="AF185" i="17"/>
  <c r="AC185" i="17"/>
  <c r="Y185" i="17"/>
  <c r="AF184" i="17"/>
  <c r="AC184" i="17"/>
  <c r="Y184" i="17"/>
  <c r="Y178" i="17"/>
  <c r="AC177" i="17"/>
  <c r="Y177" i="17"/>
  <c r="Y176" i="17"/>
  <c r="Y175" i="17"/>
  <c r="Y174" i="17"/>
  <c r="Y173" i="17"/>
  <c r="Y172" i="17"/>
  <c r="AC171" i="17"/>
  <c r="Y171" i="17"/>
  <c r="Y170" i="17"/>
  <c r="Y169" i="17"/>
  <c r="Y168" i="17"/>
  <c r="Y167" i="17"/>
  <c r="AC166" i="17"/>
  <c r="Y166" i="17"/>
  <c r="Y165" i="17"/>
  <c r="Y164" i="17"/>
  <c r="Y163" i="17"/>
  <c r="Y162" i="17"/>
  <c r="Y161" i="17"/>
  <c r="Y160" i="17"/>
  <c r="Y159" i="17"/>
  <c r="AC158" i="17"/>
  <c r="Y158" i="17"/>
  <c r="Y157" i="17"/>
  <c r="Y156" i="17"/>
  <c r="Y155" i="17"/>
  <c r="AC154" i="17"/>
  <c r="Y154" i="17"/>
  <c r="Y153" i="17"/>
  <c r="AC152" i="17"/>
  <c r="Y152" i="17"/>
  <c r="Y151" i="17"/>
  <c r="Y150" i="17"/>
  <c r="Y149" i="17"/>
  <c r="Y148" i="17"/>
  <c r="Y147" i="17"/>
  <c r="AC146" i="17"/>
  <c r="Y146" i="17"/>
  <c r="Y145" i="17"/>
  <c r="Y144" i="17"/>
  <c r="Y143" i="17"/>
  <c r="Y141" i="17"/>
  <c r="Y140" i="17"/>
  <c r="Y139" i="17"/>
  <c r="AC138" i="17"/>
  <c r="Y138" i="17"/>
  <c r="Y137" i="17"/>
  <c r="Y136" i="17"/>
  <c r="Y135" i="17"/>
  <c r="Y134" i="17"/>
  <c r="Y133" i="17"/>
  <c r="Y132" i="17"/>
  <c r="Y131" i="17"/>
  <c r="Y130" i="17"/>
  <c r="Y129" i="17"/>
  <c r="Y128" i="17"/>
  <c r="Y127" i="17"/>
  <c r="Y126" i="17"/>
  <c r="Y125" i="17"/>
  <c r="Y124" i="17"/>
  <c r="Y123" i="17"/>
  <c r="Y122" i="17"/>
  <c r="Y121" i="17"/>
  <c r="Y120" i="17"/>
  <c r="Y119" i="17"/>
  <c r="Y118" i="17"/>
  <c r="Y117" i="17"/>
  <c r="Y116" i="17"/>
  <c r="Y115" i="17"/>
  <c r="Y114" i="17"/>
  <c r="Y113" i="17"/>
  <c r="Y112" i="17"/>
  <c r="Y111" i="17"/>
  <c r="Y110" i="17"/>
  <c r="Y109" i="17"/>
  <c r="Y108" i="17"/>
  <c r="Y107" i="17"/>
  <c r="X106" i="17"/>
  <c r="Y105" i="17"/>
  <c r="Y104" i="17"/>
  <c r="Y103" i="17"/>
  <c r="Y102" i="17"/>
  <c r="Y101" i="17"/>
  <c r="Y100" i="17"/>
  <c r="Y99" i="17"/>
  <c r="Y98" i="17"/>
  <c r="Y97" i="17"/>
  <c r="Y96" i="17"/>
  <c r="Y95" i="17"/>
  <c r="Y94" i="17"/>
  <c r="Y93" i="17"/>
  <c r="Y92" i="17"/>
  <c r="Y91" i="17"/>
  <c r="Y90" i="17"/>
  <c r="Y89" i="17"/>
  <c r="AC88" i="17"/>
  <c r="Y88" i="17"/>
  <c r="Y87" i="17"/>
  <c r="Y86" i="17"/>
  <c r="Y85" i="17"/>
  <c r="Y84" i="17"/>
  <c r="Y83" i="17"/>
  <c r="Y82" i="17"/>
  <c r="Y81" i="17"/>
  <c r="Y80" i="17"/>
  <c r="Y79" i="17"/>
  <c r="Y78" i="17"/>
  <c r="Y77" i="17"/>
  <c r="Y76" i="17"/>
  <c r="Y75" i="17"/>
  <c r="Y74" i="17"/>
  <c r="Y73" i="17"/>
  <c r="Y72" i="17"/>
  <c r="Y71" i="17"/>
  <c r="Y70" i="17"/>
  <c r="Y69" i="17"/>
  <c r="Y68" i="17"/>
  <c r="Y67" i="17"/>
  <c r="Y66" i="17"/>
  <c r="Y65" i="17"/>
  <c r="Y64" i="17"/>
  <c r="Y63" i="17"/>
  <c r="Y62" i="17"/>
  <c r="Y61" i="17"/>
  <c r="Y60" i="17"/>
  <c r="Y59" i="17"/>
  <c r="Y58" i="17"/>
  <c r="Y57" i="17"/>
  <c r="Y56" i="17"/>
  <c r="AC55" i="17"/>
  <c r="Y55" i="17"/>
  <c r="Y54" i="17"/>
  <c r="Y53" i="17"/>
  <c r="Y52" i="17"/>
  <c r="AC51" i="17"/>
  <c r="Y51" i="17"/>
  <c r="Y50" i="17"/>
  <c r="Y49" i="17"/>
  <c r="AC48" i="17"/>
  <c r="Y48" i="17"/>
  <c r="Y47" i="17"/>
  <c r="Y46" i="17"/>
  <c r="AC45" i="17"/>
  <c r="Y45" i="17"/>
  <c r="Y44" i="17"/>
  <c r="Y43" i="17"/>
  <c r="Y42" i="17"/>
  <c r="Y41" i="17"/>
  <c r="Y40" i="17"/>
  <c r="AC39" i="17"/>
  <c r="Y39" i="17"/>
  <c r="Y38" i="17"/>
  <c r="Y37" i="17"/>
  <c r="Y36" i="17"/>
  <c r="AC35" i="17"/>
  <c r="Y35" i="17"/>
  <c r="Y34" i="17"/>
  <c r="Y33" i="17"/>
  <c r="Y32" i="17"/>
  <c r="Y31" i="17"/>
  <c r="AG18" i="17"/>
  <c r="AC176" i="17" s="1"/>
  <c r="AF176" i="17" s="1"/>
  <c r="AC37" i="17" l="1"/>
  <c r="AF37" i="17" s="1"/>
  <c r="AC38" i="17"/>
  <c r="AF38" i="17" s="1"/>
  <c r="AC47" i="17"/>
  <c r="AF47" i="17" s="1"/>
  <c r="AC53" i="17"/>
  <c r="AF53" i="17" s="1"/>
  <c r="AC54" i="17"/>
  <c r="AF54" i="17" s="1"/>
  <c r="AC56" i="17"/>
  <c r="AF56" i="17" s="1"/>
  <c r="AC57" i="17"/>
  <c r="AF57" i="17" s="1"/>
  <c r="AC60" i="17"/>
  <c r="AF60" i="17" s="1"/>
  <c r="AC61" i="17"/>
  <c r="AF61" i="17" s="1"/>
  <c r="AC64" i="17"/>
  <c r="AF64" i="17" s="1"/>
  <c r="AC65" i="17"/>
  <c r="AF65" i="17" s="1"/>
  <c r="AC68" i="17"/>
  <c r="AF68" i="17" s="1"/>
  <c r="AC69" i="17"/>
  <c r="AF69" i="17" s="1"/>
  <c r="AC72" i="17"/>
  <c r="AF72" i="17" s="1"/>
  <c r="AC73" i="17"/>
  <c r="AF73" i="17" s="1"/>
  <c r="AC76" i="17"/>
  <c r="AF76" i="17" s="1"/>
  <c r="AC77" i="17"/>
  <c r="AF77" i="17" s="1"/>
  <c r="AC80" i="17"/>
  <c r="AF80" i="17" s="1"/>
  <c r="AC81" i="17"/>
  <c r="AF81" i="17" s="1"/>
  <c r="AC84" i="17"/>
  <c r="AF84" i="17" s="1"/>
  <c r="AC85" i="17"/>
  <c r="AF85" i="17" s="1"/>
  <c r="AC91" i="17"/>
  <c r="AF91" i="17" s="1"/>
  <c r="AC92" i="17"/>
  <c r="AF92" i="17" s="1"/>
  <c r="AC95" i="17"/>
  <c r="AF95" i="17" s="1"/>
  <c r="AC96" i="17"/>
  <c r="AF96" i="17" s="1"/>
  <c r="AC99" i="17"/>
  <c r="AF99" i="17" s="1"/>
  <c r="AC100" i="17"/>
  <c r="AF100" i="17" s="1"/>
  <c r="AC103" i="17"/>
  <c r="AF103" i="17" s="1"/>
  <c r="AC104" i="17"/>
  <c r="AF104" i="17" s="1"/>
  <c r="AC106" i="17"/>
  <c r="AF106" i="17" s="1"/>
  <c r="AC157" i="17"/>
  <c r="AF157" i="17" s="1"/>
  <c r="AC178" i="17"/>
  <c r="AF178" i="17" s="1"/>
  <c r="AF179" i="17" s="1"/>
  <c r="AC31" i="17"/>
  <c r="AF31" i="17" s="1"/>
  <c r="AC34" i="17"/>
  <c r="AF34" i="17" s="1"/>
  <c r="AC40" i="17"/>
  <c r="AF40" i="17" s="1"/>
  <c r="AC41" i="17"/>
  <c r="AF41" i="17" s="1"/>
  <c r="AC44" i="17"/>
  <c r="AF44" i="17" s="1"/>
  <c r="AC50" i="17"/>
  <c r="AF50" i="17" s="1"/>
  <c r="AC108" i="17"/>
  <c r="AF108" i="17" s="1"/>
  <c r="AC109" i="17"/>
  <c r="AF109" i="17" s="1"/>
  <c r="AC112" i="17"/>
  <c r="AF112" i="17" s="1"/>
  <c r="AC113" i="17"/>
  <c r="AF113" i="17" s="1"/>
  <c r="AC116" i="17"/>
  <c r="AF116" i="17" s="1"/>
  <c r="AC117" i="17"/>
  <c r="AF117" i="17" s="1"/>
  <c r="AC120" i="17"/>
  <c r="AF120" i="17" s="1"/>
  <c r="AC121" i="17"/>
  <c r="AF121" i="17" s="1"/>
  <c r="AC124" i="17"/>
  <c r="AF124" i="17" s="1"/>
  <c r="AC125" i="17"/>
  <c r="AF125" i="17" s="1"/>
  <c r="AC128" i="17"/>
  <c r="AF128" i="17" s="1"/>
  <c r="AC129" i="17"/>
  <c r="AF129" i="17" s="1"/>
  <c r="AC132" i="17"/>
  <c r="AF132" i="17" s="1"/>
  <c r="AC133" i="17"/>
  <c r="AF133" i="17" s="1"/>
  <c r="AC136" i="17"/>
  <c r="AF136" i="17" s="1"/>
  <c r="AC137" i="17"/>
  <c r="AF137" i="17" s="1"/>
  <c r="AC139" i="17"/>
  <c r="AF139" i="17" s="1"/>
  <c r="AC140" i="17"/>
  <c r="AF140" i="17" s="1"/>
  <c r="AC144" i="17"/>
  <c r="AF144" i="17" s="1"/>
  <c r="AC145" i="17"/>
  <c r="AF145" i="17" s="1"/>
  <c r="AC147" i="17"/>
  <c r="AF147" i="17" s="1"/>
  <c r="AC148" i="17"/>
  <c r="AF148" i="17" s="1"/>
  <c r="AC151" i="17"/>
  <c r="AF151" i="17" s="1"/>
  <c r="AC160" i="17"/>
  <c r="AF160" i="17" s="1"/>
  <c r="AC161" i="17"/>
  <c r="AF161" i="17" s="1"/>
  <c r="AC164" i="17"/>
  <c r="AF164" i="17" s="1"/>
  <c r="AC165" i="17"/>
  <c r="AF165" i="17" s="1"/>
  <c r="AC167" i="17"/>
  <c r="AF167" i="17" s="1"/>
  <c r="AC168" i="17"/>
  <c r="AF168" i="17" s="1"/>
  <c r="AC174" i="17"/>
  <c r="AF174" i="17" s="1"/>
  <c r="AC175" i="17"/>
  <c r="AF175" i="17" s="1"/>
  <c r="AC33" i="17"/>
  <c r="AF33" i="17" s="1"/>
  <c r="AC36" i="17"/>
  <c r="AF36" i="17" s="1"/>
  <c r="AF39" i="17" s="1"/>
  <c r="AC43" i="17"/>
  <c r="AF43" i="17" s="1"/>
  <c r="AC46" i="17"/>
  <c r="AF46" i="17" s="1"/>
  <c r="AC49" i="17"/>
  <c r="AF49" i="17" s="1"/>
  <c r="AC52" i="17"/>
  <c r="AF52" i="17" s="1"/>
  <c r="AC59" i="17"/>
  <c r="AF59" i="17" s="1"/>
  <c r="AC63" i="17"/>
  <c r="AF63" i="17" s="1"/>
  <c r="AC67" i="17"/>
  <c r="AF67" i="17" s="1"/>
  <c r="AC71" i="17"/>
  <c r="AF71" i="17" s="1"/>
  <c r="AC75" i="17"/>
  <c r="AF75" i="17" s="1"/>
  <c r="AC79" i="17"/>
  <c r="AF79" i="17" s="1"/>
  <c r="AC83" i="17"/>
  <c r="AF83" i="17" s="1"/>
  <c r="AC87" i="17"/>
  <c r="AF87" i="17" s="1"/>
  <c r="AC90" i="17"/>
  <c r="AF90" i="17" s="1"/>
  <c r="AC94" i="17"/>
  <c r="AF94" i="17" s="1"/>
  <c r="AC98" i="17"/>
  <c r="AF98" i="17" s="1"/>
  <c r="AC102" i="17"/>
  <c r="AF102" i="17" s="1"/>
  <c r="Y106" i="17"/>
  <c r="Y188" i="17" s="1"/>
  <c r="AC107" i="17"/>
  <c r="AF107" i="17" s="1"/>
  <c r="AC111" i="17"/>
  <c r="AF111" i="17" s="1"/>
  <c r="AC115" i="17"/>
  <c r="AF115" i="17" s="1"/>
  <c r="AC119" i="17"/>
  <c r="AF119" i="17" s="1"/>
  <c r="AC123" i="17"/>
  <c r="AF123" i="17" s="1"/>
  <c r="AC127" i="17"/>
  <c r="AF127" i="17" s="1"/>
  <c r="AC131" i="17"/>
  <c r="AF131" i="17" s="1"/>
  <c r="AC135" i="17"/>
  <c r="AF135" i="17" s="1"/>
  <c r="AC143" i="17"/>
  <c r="AF143" i="17" s="1"/>
  <c r="AC150" i="17"/>
  <c r="AF150" i="17" s="1"/>
  <c r="AC153" i="17"/>
  <c r="AF153" i="17" s="1"/>
  <c r="AF154" i="17" s="1"/>
  <c r="AC156" i="17"/>
  <c r="AF156" i="17" s="1"/>
  <c r="AC159" i="17"/>
  <c r="AF159" i="17" s="1"/>
  <c r="AC163" i="17"/>
  <c r="AF163" i="17" s="1"/>
  <c r="AC170" i="17"/>
  <c r="AF170" i="17" s="1"/>
  <c r="AC173" i="17"/>
  <c r="AF173" i="17" s="1"/>
  <c r="AC32" i="17"/>
  <c r="AF32" i="17" s="1"/>
  <c r="AC42" i="17"/>
  <c r="AF42" i="17" s="1"/>
  <c r="AC58" i="17"/>
  <c r="AF58" i="17" s="1"/>
  <c r="AC62" i="17"/>
  <c r="AF62" i="17" s="1"/>
  <c r="AC66" i="17"/>
  <c r="AF66" i="17" s="1"/>
  <c r="AC70" i="17"/>
  <c r="AF70" i="17" s="1"/>
  <c r="AC74" i="17"/>
  <c r="AF74" i="17" s="1"/>
  <c r="AC78" i="17"/>
  <c r="AF78" i="17" s="1"/>
  <c r="AC82" i="17"/>
  <c r="AF82" i="17" s="1"/>
  <c r="AC86" i="17"/>
  <c r="AF86" i="17" s="1"/>
  <c r="AC89" i="17"/>
  <c r="AF89" i="17" s="1"/>
  <c r="AC93" i="17"/>
  <c r="AF93" i="17" s="1"/>
  <c r="AC97" i="17"/>
  <c r="AF97" i="17" s="1"/>
  <c r="AC101" i="17"/>
  <c r="AF101" i="17" s="1"/>
  <c r="AC105" i="17"/>
  <c r="AF105" i="17" s="1"/>
  <c r="AC110" i="17"/>
  <c r="AF110" i="17" s="1"/>
  <c r="AC114" i="17"/>
  <c r="AF114" i="17" s="1"/>
  <c r="AC118" i="17"/>
  <c r="AF118" i="17" s="1"/>
  <c r="AC122" i="17"/>
  <c r="AF122" i="17" s="1"/>
  <c r="AC126" i="17"/>
  <c r="AF126" i="17" s="1"/>
  <c r="AC130" i="17"/>
  <c r="AF130" i="17" s="1"/>
  <c r="AC134" i="17"/>
  <c r="AF134" i="17" s="1"/>
  <c r="AC141" i="17"/>
  <c r="AF141" i="17" s="1"/>
  <c r="AC149" i="17"/>
  <c r="AF149" i="17" s="1"/>
  <c r="AC155" i="17"/>
  <c r="AF155" i="17" s="1"/>
  <c r="AC162" i="17"/>
  <c r="AF162" i="17" s="1"/>
  <c r="AC169" i="17"/>
  <c r="AF169" i="17" s="1"/>
  <c r="AC172" i="17"/>
  <c r="AF172" i="17" s="1"/>
  <c r="AF48" i="17" l="1"/>
  <c r="AF177" i="17"/>
  <c r="AF55" i="17"/>
  <c r="AF51" i="17"/>
  <c r="AF171" i="17"/>
  <c r="AF88" i="17"/>
  <c r="AF158" i="17"/>
  <c r="AF138" i="17"/>
  <c r="AF166" i="17"/>
  <c r="AF146" i="17"/>
  <c r="AF152" i="17"/>
  <c r="AF142" i="17"/>
  <c r="AF45" i="17"/>
  <c r="AF35" i="17"/>
  <c r="AF188" i="17" l="1"/>
  <c r="Y169" i="11"/>
  <c r="Y180" i="11"/>
  <c r="AC180" i="11"/>
  <c r="Y184" i="11"/>
  <c r="AC184" i="11"/>
  <c r="Y188" i="11"/>
  <c r="AC188" i="11"/>
  <c r="Y194" i="11"/>
  <c r="AC194" i="11"/>
  <c r="Y214" i="11"/>
  <c r="AC214" i="11"/>
  <c r="Y221" i="11"/>
  <c r="AC221" i="11"/>
  <c r="Y228" i="11"/>
  <c r="AC228" i="11"/>
  <c r="AF228" i="11"/>
  <c r="Y229" i="11"/>
  <c r="AC229" i="11"/>
  <c r="AF229" i="11"/>
  <c r="Y230" i="11"/>
  <c r="AC230" i="11"/>
  <c r="AF230" i="11"/>
  <c r="Y231" i="11"/>
  <c r="AC231" i="11"/>
  <c r="AF231" i="11"/>
  <c r="Y89" i="11"/>
  <c r="Y90" i="11"/>
  <c r="Y158" i="11"/>
  <c r="AC158" i="11"/>
  <c r="Y39" i="11" l="1"/>
  <c r="Y45" i="11"/>
  <c r="Y49" i="11"/>
  <c r="Y53" i="11"/>
  <c r="Y58" i="11"/>
  <c r="Y85" i="11"/>
  <c r="Y88" i="11"/>
  <c r="Y232" i="11" l="1"/>
  <c r="AJ18" i="16"/>
  <c r="AJ18" i="15"/>
  <c r="AJ18" i="14"/>
  <c r="AJ18" i="13"/>
  <c r="AJ18" i="12"/>
  <c r="AB30" i="16"/>
  <c r="AF30" i="16"/>
  <c r="AI30" i="16"/>
  <c r="AB31" i="16"/>
  <c r="AF31" i="16"/>
  <c r="AI31" i="16"/>
  <c r="AB32" i="16"/>
  <c r="AF32" i="16"/>
  <c r="AI32" i="16"/>
  <c r="AB33" i="16"/>
  <c r="AF33" i="16"/>
  <c r="AI33" i="16"/>
  <c r="AB34" i="16"/>
  <c r="AF34" i="16"/>
  <c r="AI34" i="16"/>
  <c r="AB35" i="16"/>
  <c r="AF35" i="16"/>
  <c r="AI35" i="16"/>
  <c r="AB36" i="16"/>
  <c r="AF36" i="16"/>
  <c r="AI36" i="16"/>
  <c r="AB37" i="16"/>
  <c r="AF37" i="16"/>
  <c r="AI37" i="16"/>
  <c r="AB38" i="16"/>
  <c r="AF38" i="16"/>
  <c r="AI38" i="16"/>
  <c r="AB39" i="16"/>
  <c r="AF39" i="16"/>
  <c r="AI39" i="16"/>
  <c r="AB40" i="16"/>
  <c r="AF40" i="16"/>
  <c r="AI40" i="16"/>
  <c r="AB41" i="16"/>
  <c r="AF41" i="16"/>
  <c r="AI41" i="16"/>
  <c r="AB42" i="16"/>
  <c r="AF42" i="16"/>
  <c r="AI42" i="16"/>
  <c r="AB43" i="16"/>
  <c r="AF43" i="16"/>
  <c r="AI43" i="16"/>
  <c r="AB44" i="16"/>
  <c r="AF44" i="16"/>
  <c r="AI44" i="16"/>
  <c r="AB45" i="16"/>
  <c r="AF45" i="16"/>
  <c r="AI45" i="16"/>
  <c r="AB46" i="16"/>
  <c r="AF46" i="16"/>
  <c r="AI46" i="16"/>
  <c r="AB47" i="16"/>
  <c r="AF47" i="16"/>
  <c r="AI47" i="16"/>
  <c r="AB48" i="16"/>
  <c r="AF48" i="16"/>
  <c r="AI48" i="16"/>
  <c r="AB49" i="16"/>
  <c r="AF49" i="16"/>
  <c r="AI49" i="16"/>
  <c r="AB50" i="16"/>
  <c r="AF50" i="16"/>
  <c r="AI50" i="16"/>
  <c r="AB51" i="16"/>
  <c r="AF51" i="16"/>
  <c r="AI51" i="16"/>
  <c r="AB52" i="16"/>
  <c r="AF52" i="16"/>
  <c r="AI52" i="16"/>
  <c r="AB53" i="16"/>
  <c r="AF53" i="16"/>
  <c r="AI53" i="16"/>
  <c r="AB54" i="16"/>
  <c r="AF54" i="16"/>
  <c r="AI54" i="16"/>
  <c r="AB55" i="16"/>
  <c r="AF55" i="16"/>
  <c r="AI55" i="16"/>
  <c r="AB56" i="16"/>
  <c r="AF56" i="16"/>
  <c r="AI56" i="16"/>
  <c r="AB57" i="16"/>
  <c r="AF57" i="16"/>
  <c r="AI57" i="16"/>
  <c r="AB58" i="16"/>
  <c r="AF58" i="16"/>
  <c r="AI58" i="16"/>
  <c r="AB59" i="16"/>
  <c r="AF59" i="16"/>
  <c r="AI59" i="16"/>
  <c r="AB60" i="16"/>
  <c r="AF60" i="16"/>
  <c r="AI60" i="16"/>
  <c r="AB61" i="16"/>
  <c r="AF61" i="16"/>
  <c r="AI61" i="16"/>
  <c r="AB62" i="16"/>
  <c r="AF62" i="16"/>
  <c r="AI62" i="16"/>
  <c r="AB63" i="16"/>
  <c r="AF63" i="16"/>
  <c r="AI63" i="16"/>
  <c r="AB64" i="16"/>
  <c r="AF64" i="16"/>
  <c r="AI64" i="16"/>
  <c r="AB65" i="16"/>
  <c r="AF65" i="16"/>
  <c r="AI65" i="16"/>
  <c r="AB66" i="16"/>
  <c r="AF66" i="16"/>
  <c r="AI66" i="16"/>
  <c r="AB67" i="16"/>
  <c r="AF67" i="16"/>
  <c r="AI67" i="16"/>
  <c r="AB68" i="16"/>
  <c r="AF68" i="16"/>
  <c r="AI68" i="16"/>
  <c r="AB69" i="16"/>
  <c r="AF69" i="16"/>
  <c r="AI69" i="16"/>
  <c r="AB70" i="16"/>
  <c r="AF70" i="16"/>
  <c r="AI70" i="16"/>
  <c r="AB71" i="16"/>
  <c r="AF71" i="16"/>
  <c r="AI71" i="16"/>
  <c r="AB72" i="16"/>
  <c r="AF72" i="16"/>
  <c r="AI72" i="16"/>
  <c r="AB73" i="16"/>
  <c r="AF73" i="16"/>
  <c r="AI73" i="16"/>
  <c r="AB74" i="16"/>
  <c r="AF74" i="16"/>
  <c r="AI74" i="16"/>
  <c r="AB75" i="16"/>
  <c r="AF75" i="16"/>
  <c r="AI75" i="16"/>
  <c r="AB76" i="16"/>
  <c r="AF76" i="16"/>
  <c r="AI76" i="16"/>
  <c r="AB77" i="16"/>
  <c r="AF77" i="16"/>
  <c r="AI77" i="16"/>
  <c r="AB78" i="16"/>
  <c r="AF78" i="16"/>
  <c r="AI78" i="16"/>
  <c r="AB79" i="16"/>
  <c r="AF79" i="16"/>
  <c r="AI79" i="16"/>
  <c r="AB80" i="16"/>
  <c r="AF80" i="16"/>
  <c r="AI80" i="16"/>
  <c r="AB81" i="16"/>
  <c r="AF81" i="16"/>
  <c r="AI81" i="16"/>
  <c r="AB82" i="16"/>
  <c r="AF82" i="16"/>
  <c r="AI82" i="16"/>
  <c r="AB83" i="16"/>
  <c r="AF83" i="16"/>
  <c r="AI83" i="16"/>
  <c r="AB84" i="16"/>
  <c r="AF84" i="16"/>
  <c r="AI84" i="16"/>
  <c r="AB30" i="15"/>
  <c r="AF30" i="15"/>
  <c r="AI30" i="15"/>
  <c r="AB31" i="15"/>
  <c r="AF31" i="15"/>
  <c r="AI31" i="15"/>
  <c r="AB32" i="15"/>
  <c r="AF32" i="15"/>
  <c r="AI32" i="15"/>
  <c r="AB33" i="15"/>
  <c r="AF33" i="15"/>
  <c r="AI33" i="15"/>
  <c r="AB34" i="15"/>
  <c r="AF34" i="15"/>
  <c r="AI34" i="15"/>
  <c r="AB35" i="15"/>
  <c r="AF35" i="15"/>
  <c r="AI35" i="15"/>
  <c r="AB36" i="15"/>
  <c r="AF36" i="15"/>
  <c r="AI36" i="15"/>
  <c r="AB37" i="15"/>
  <c r="AF37" i="15"/>
  <c r="AI37" i="15"/>
  <c r="AB38" i="15"/>
  <c r="AF38" i="15"/>
  <c r="AI38" i="15"/>
  <c r="AB39" i="15"/>
  <c r="AF39" i="15"/>
  <c r="AI39" i="15"/>
  <c r="AB40" i="15"/>
  <c r="AF40" i="15"/>
  <c r="AI40" i="15"/>
  <c r="AB41" i="15"/>
  <c r="AF41" i="15"/>
  <c r="AI41" i="15"/>
  <c r="AB42" i="15"/>
  <c r="AF42" i="15"/>
  <c r="AI42" i="15"/>
  <c r="AB43" i="15"/>
  <c r="AF43" i="15"/>
  <c r="AI43" i="15"/>
  <c r="AB44" i="15"/>
  <c r="AF44" i="15"/>
  <c r="AI44" i="15"/>
  <c r="AB45" i="15"/>
  <c r="AF45" i="15"/>
  <c r="AI45" i="15"/>
  <c r="AB46" i="15"/>
  <c r="AF46" i="15"/>
  <c r="AI46" i="15"/>
  <c r="AB47" i="15"/>
  <c r="AF47" i="15"/>
  <c r="AI47" i="15"/>
  <c r="AB48" i="15"/>
  <c r="AF48" i="15"/>
  <c r="AI48" i="15"/>
  <c r="AB49" i="15"/>
  <c r="AF49" i="15"/>
  <c r="AI49" i="15"/>
  <c r="AB50" i="15"/>
  <c r="AF50" i="15"/>
  <c r="AI50" i="15"/>
  <c r="AB51" i="15"/>
  <c r="AF51" i="15"/>
  <c r="AI51" i="15"/>
  <c r="AB52" i="15"/>
  <c r="AF52" i="15"/>
  <c r="AI52" i="15"/>
  <c r="AB53" i="15"/>
  <c r="AF53" i="15"/>
  <c r="AI53" i="15"/>
  <c r="AB54" i="15"/>
  <c r="AF54" i="15"/>
  <c r="AI54" i="15"/>
  <c r="AB55" i="15"/>
  <c r="AF55" i="15"/>
  <c r="AI55" i="15"/>
  <c r="AB56" i="15"/>
  <c r="AF56" i="15"/>
  <c r="AI56" i="15"/>
  <c r="AB57" i="15"/>
  <c r="AF57" i="15"/>
  <c r="AI57" i="15"/>
  <c r="AB58" i="15"/>
  <c r="AF58" i="15"/>
  <c r="AI58" i="15"/>
  <c r="AB59" i="15"/>
  <c r="AF59" i="15"/>
  <c r="AI59" i="15"/>
  <c r="AB60" i="15"/>
  <c r="AF60" i="15"/>
  <c r="AI60" i="15"/>
  <c r="AB61" i="15"/>
  <c r="AF61" i="15"/>
  <c r="AI61" i="15"/>
  <c r="AB62" i="15"/>
  <c r="AF62" i="15"/>
  <c r="AI62" i="15"/>
  <c r="AB63" i="15"/>
  <c r="AF63" i="15"/>
  <c r="AI63" i="15"/>
  <c r="AB64" i="15"/>
  <c r="AF64" i="15"/>
  <c r="AI64" i="15"/>
  <c r="AB65" i="15"/>
  <c r="AF65" i="15"/>
  <c r="AI65" i="15"/>
  <c r="AB66" i="15"/>
  <c r="AF66" i="15"/>
  <c r="AI66" i="15"/>
  <c r="AB67" i="15"/>
  <c r="AF67" i="15"/>
  <c r="AI67" i="15"/>
  <c r="AB68" i="15"/>
  <c r="AF68" i="15"/>
  <c r="AI68" i="15"/>
  <c r="AB69" i="15"/>
  <c r="AF69" i="15"/>
  <c r="AI69" i="15"/>
  <c r="AB70" i="15"/>
  <c r="AF70" i="15"/>
  <c r="AI70" i="15"/>
  <c r="AB71" i="15"/>
  <c r="AF71" i="15"/>
  <c r="AI71" i="15"/>
  <c r="AB72" i="15"/>
  <c r="AF72" i="15"/>
  <c r="AI72" i="15"/>
  <c r="AB73" i="15"/>
  <c r="AF73" i="15"/>
  <c r="AI73" i="15"/>
  <c r="AB74" i="15"/>
  <c r="AF74" i="15"/>
  <c r="AI74" i="15"/>
  <c r="AB75" i="15"/>
  <c r="AF75" i="15"/>
  <c r="AI75" i="15"/>
  <c r="AB76" i="15"/>
  <c r="AF76" i="15"/>
  <c r="AI76" i="15"/>
  <c r="AB77" i="15"/>
  <c r="AF77" i="15"/>
  <c r="AI77" i="15"/>
  <c r="AB78" i="15"/>
  <c r="AF78" i="15"/>
  <c r="AI78" i="15"/>
  <c r="AB79" i="15"/>
  <c r="AF79" i="15"/>
  <c r="AI79" i="15"/>
  <c r="AB80" i="15"/>
  <c r="AF80" i="15"/>
  <c r="AI80" i="15"/>
  <c r="AB81" i="15"/>
  <c r="AF81" i="15"/>
  <c r="AI81" i="15"/>
  <c r="AB82" i="15"/>
  <c r="AF82" i="15"/>
  <c r="AI82" i="15"/>
  <c r="AB83" i="15"/>
  <c r="AF83" i="15"/>
  <c r="AI83" i="15"/>
  <c r="AB84" i="15"/>
  <c r="AF84" i="15"/>
  <c r="AI84" i="15"/>
  <c r="AB30" i="14"/>
  <c r="AF30" i="14"/>
  <c r="AI30" i="14"/>
  <c r="AB31" i="14"/>
  <c r="AF31" i="14"/>
  <c r="AI31" i="14"/>
  <c r="AB32" i="14"/>
  <c r="AF32" i="14"/>
  <c r="AI32" i="14"/>
  <c r="AB33" i="14"/>
  <c r="AF33" i="14"/>
  <c r="AI33" i="14"/>
  <c r="AB34" i="14"/>
  <c r="AF34" i="14"/>
  <c r="AI34" i="14"/>
  <c r="AB35" i="14"/>
  <c r="AF35" i="14"/>
  <c r="AI35" i="14"/>
  <c r="AB36" i="14"/>
  <c r="AF36" i="14"/>
  <c r="AI36" i="14"/>
  <c r="AB37" i="14"/>
  <c r="AF37" i="14"/>
  <c r="AI37" i="14"/>
  <c r="AB38" i="14"/>
  <c r="AF38" i="14"/>
  <c r="AI38" i="14"/>
  <c r="AB39" i="14"/>
  <c r="AF39" i="14"/>
  <c r="AI39" i="14"/>
  <c r="AB40" i="14"/>
  <c r="AF40" i="14"/>
  <c r="AI40" i="14"/>
  <c r="AB41" i="14"/>
  <c r="AF41" i="14"/>
  <c r="AI41" i="14"/>
  <c r="AB42" i="14"/>
  <c r="AF42" i="14"/>
  <c r="AI42" i="14"/>
  <c r="AB43" i="14"/>
  <c r="AF43" i="14"/>
  <c r="AI43" i="14"/>
  <c r="AB44" i="14"/>
  <c r="AF44" i="14"/>
  <c r="AI44" i="14"/>
  <c r="AB45" i="14"/>
  <c r="AF45" i="14"/>
  <c r="AI45" i="14"/>
  <c r="AB46" i="14"/>
  <c r="AF46" i="14"/>
  <c r="AI46" i="14"/>
  <c r="AB47" i="14"/>
  <c r="AF47" i="14"/>
  <c r="AI47" i="14"/>
  <c r="AB48" i="14"/>
  <c r="AF48" i="14"/>
  <c r="AI48" i="14"/>
  <c r="AB49" i="14"/>
  <c r="AF49" i="14"/>
  <c r="AI49" i="14"/>
  <c r="AB50" i="14"/>
  <c r="AF50" i="14"/>
  <c r="AI50" i="14"/>
  <c r="AB51" i="14"/>
  <c r="AF51" i="14"/>
  <c r="AI51" i="14"/>
  <c r="AB52" i="14"/>
  <c r="AF52" i="14"/>
  <c r="AI52" i="14"/>
  <c r="AB53" i="14"/>
  <c r="AF53" i="14"/>
  <c r="AI53" i="14"/>
  <c r="AB54" i="14"/>
  <c r="AF54" i="14"/>
  <c r="AI54" i="14"/>
  <c r="AB55" i="14"/>
  <c r="AF55" i="14"/>
  <c r="AI55" i="14"/>
  <c r="AB56" i="14"/>
  <c r="AF56" i="14"/>
  <c r="AI56" i="14"/>
  <c r="AB57" i="14"/>
  <c r="AF57" i="14"/>
  <c r="AI57" i="14"/>
  <c r="AB58" i="14"/>
  <c r="AF58" i="14"/>
  <c r="AI58" i="14"/>
  <c r="AB59" i="14"/>
  <c r="AF59" i="14"/>
  <c r="AI59" i="14"/>
  <c r="AB60" i="14"/>
  <c r="AF60" i="14"/>
  <c r="AI60" i="14"/>
  <c r="AB61" i="14"/>
  <c r="AF61" i="14"/>
  <c r="AI61" i="14"/>
  <c r="AB62" i="14"/>
  <c r="AF62" i="14"/>
  <c r="AI62" i="14"/>
  <c r="AB63" i="14"/>
  <c r="AF63" i="14"/>
  <c r="AI63" i="14"/>
  <c r="AB64" i="14"/>
  <c r="AF64" i="14"/>
  <c r="AI64" i="14"/>
  <c r="AB65" i="14"/>
  <c r="AF65" i="14"/>
  <c r="AI65" i="14"/>
  <c r="AB66" i="14"/>
  <c r="AF66" i="14"/>
  <c r="AI66" i="14"/>
  <c r="AB67" i="14"/>
  <c r="AF67" i="14"/>
  <c r="AI67" i="14"/>
  <c r="AB68" i="14"/>
  <c r="AF68" i="14"/>
  <c r="AI68" i="14"/>
  <c r="AB69" i="14"/>
  <c r="AF69" i="14"/>
  <c r="AI69" i="14"/>
  <c r="AB70" i="14"/>
  <c r="AF70" i="14"/>
  <c r="AI70" i="14"/>
  <c r="AB71" i="14"/>
  <c r="AF71" i="14"/>
  <c r="AI71" i="14"/>
  <c r="AB72" i="14"/>
  <c r="AF72" i="14"/>
  <c r="AI72" i="14"/>
  <c r="AB73" i="14"/>
  <c r="AF73" i="14"/>
  <c r="AI73" i="14"/>
  <c r="AB74" i="14"/>
  <c r="AF74" i="14"/>
  <c r="AI74" i="14"/>
  <c r="AB75" i="14"/>
  <c r="AF75" i="14"/>
  <c r="AI75" i="14"/>
  <c r="AB76" i="14"/>
  <c r="AF76" i="14"/>
  <c r="AI76" i="14"/>
  <c r="AB77" i="14"/>
  <c r="AF77" i="14"/>
  <c r="AI77" i="14"/>
  <c r="AB78" i="14"/>
  <c r="AF78" i="14"/>
  <c r="AI78" i="14"/>
  <c r="AB79" i="14"/>
  <c r="AF79" i="14"/>
  <c r="AI79" i="14"/>
  <c r="AB80" i="14"/>
  <c r="AF80" i="14"/>
  <c r="AI80" i="14"/>
  <c r="AB81" i="14"/>
  <c r="AF81" i="14"/>
  <c r="AI81" i="14"/>
  <c r="AB82" i="14"/>
  <c r="AF82" i="14"/>
  <c r="AI82" i="14"/>
  <c r="AB83" i="14"/>
  <c r="AF83" i="14"/>
  <c r="AI83" i="14"/>
  <c r="AB84" i="14"/>
  <c r="AF84" i="14"/>
  <c r="AI84" i="14"/>
  <c r="AB30" i="13"/>
  <c r="AF30" i="13"/>
  <c r="AI30" i="13"/>
  <c r="AB31" i="13"/>
  <c r="AF31" i="13"/>
  <c r="AI31" i="13"/>
  <c r="AB32" i="13"/>
  <c r="AF32" i="13"/>
  <c r="AI32" i="13"/>
  <c r="AB33" i="13"/>
  <c r="AF33" i="13"/>
  <c r="AI33" i="13"/>
  <c r="AB34" i="13"/>
  <c r="AF34" i="13"/>
  <c r="AI34" i="13"/>
  <c r="AB35" i="13"/>
  <c r="AF35" i="13"/>
  <c r="AI35" i="13"/>
  <c r="AB36" i="13"/>
  <c r="AF36" i="13"/>
  <c r="AI36" i="13"/>
  <c r="AB37" i="13"/>
  <c r="AF37" i="13"/>
  <c r="AI37" i="13"/>
  <c r="AB38" i="13"/>
  <c r="AF38" i="13"/>
  <c r="AI38" i="13"/>
  <c r="AB39" i="13"/>
  <c r="AF39" i="13"/>
  <c r="AI39" i="13"/>
  <c r="AB40" i="13"/>
  <c r="AF40" i="13"/>
  <c r="AI40" i="13"/>
  <c r="AB41" i="13"/>
  <c r="AF41" i="13"/>
  <c r="AI41" i="13"/>
  <c r="AB42" i="13"/>
  <c r="AF42" i="13"/>
  <c r="AI42" i="13"/>
  <c r="AB43" i="13"/>
  <c r="AF43" i="13"/>
  <c r="AI43" i="13"/>
  <c r="AB44" i="13"/>
  <c r="AF44" i="13"/>
  <c r="AI44" i="13"/>
  <c r="AB45" i="13"/>
  <c r="AF45" i="13"/>
  <c r="AI45" i="13"/>
  <c r="AB46" i="13"/>
  <c r="AF46" i="13"/>
  <c r="AI46" i="13"/>
  <c r="AB47" i="13"/>
  <c r="AF47" i="13"/>
  <c r="AI47" i="13"/>
  <c r="AB48" i="13"/>
  <c r="AF48" i="13"/>
  <c r="AI48" i="13"/>
  <c r="AB49" i="13"/>
  <c r="AF49" i="13"/>
  <c r="AI49" i="13"/>
  <c r="AB50" i="13"/>
  <c r="AF50" i="13"/>
  <c r="AI50" i="13"/>
  <c r="AB51" i="13"/>
  <c r="AF51" i="13"/>
  <c r="AI51" i="13"/>
  <c r="AB52" i="13"/>
  <c r="AF52" i="13"/>
  <c r="AI52" i="13"/>
  <c r="AB53" i="13"/>
  <c r="AF53" i="13"/>
  <c r="AI53" i="13"/>
  <c r="AB54" i="13"/>
  <c r="AF54" i="13"/>
  <c r="AI54" i="13"/>
  <c r="AB55" i="13"/>
  <c r="AF55" i="13"/>
  <c r="AI55" i="13"/>
  <c r="AB56" i="13"/>
  <c r="AF56" i="13"/>
  <c r="AI56" i="13"/>
  <c r="AB57" i="13"/>
  <c r="AF57" i="13"/>
  <c r="AI57" i="13"/>
  <c r="AB58" i="13"/>
  <c r="AF58" i="13"/>
  <c r="AI58" i="13"/>
  <c r="AB59" i="13"/>
  <c r="AF59" i="13"/>
  <c r="AI59" i="13"/>
  <c r="AB60" i="13"/>
  <c r="AF60" i="13"/>
  <c r="AI60" i="13"/>
  <c r="AB61" i="13"/>
  <c r="AF61" i="13"/>
  <c r="AI61" i="13"/>
  <c r="AB62" i="13"/>
  <c r="AF62" i="13"/>
  <c r="AI62" i="13"/>
  <c r="AB63" i="13"/>
  <c r="AF63" i="13"/>
  <c r="AI63" i="13"/>
  <c r="AB64" i="13"/>
  <c r="AF64" i="13"/>
  <c r="AI64" i="13"/>
  <c r="AB65" i="13"/>
  <c r="AF65" i="13"/>
  <c r="AI65" i="13"/>
  <c r="AB66" i="13"/>
  <c r="AF66" i="13"/>
  <c r="AI66" i="13"/>
  <c r="AB67" i="13"/>
  <c r="AF67" i="13"/>
  <c r="AI67" i="13"/>
  <c r="AB68" i="13"/>
  <c r="AF68" i="13"/>
  <c r="AI68" i="13"/>
  <c r="AB69" i="13"/>
  <c r="AF69" i="13"/>
  <c r="AI69" i="13"/>
  <c r="AB70" i="13"/>
  <c r="AF70" i="13"/>
  <c r="AI70" i="13"/>
  <c r="AB71" i="13"/>
  <c r="AF71" i="13"/>
  <c r="AI71" i="13"/>
  <c r="AB72" i="13"/>
  <c r="AF72" i="13"/>
  <c r="AI72" i="13"/>
  <c r="AB73" i="13"/>
  <c r="AF73" i="13"/>
  <c r="AI73" i="13"/>
  <c r="AB74" i="13"/>
  <c r="AF74" i="13"/>
  <c r="AI74" i="13"/>
  <c r="AB75" i="13"/>
  <c r="AF75" i="13"/>
  <c r="AI75" i="13"/>
  <c r="AB76" i="13"/>
  <c r="AF76" i="13"/>
  <c r="AI76" i="13"/>
  <c r="AB77" i="13"/>
  <c r="AF77" i="13"/>
  <c r="AI77" i="13"/>
  <c r="AB78" i="13"/>
  <c r="AF78" i="13"/>
  <c r="AI78" i="13"/>
  <c r="AB79" i="13"/>
  <c r="AF79" i="13"/>
  <c r="AI79" i="13"/>
  <c r="AB80" i="13"/>
  <c r="AF80" i="13"/>
  <c r="AI80" i="13"/>
  <c r="AB81" i="13"/>
  <c r="AF81" i="13"/>
  <c r="AI81" i="13"/>
  <c r="AB82" i="13"/>
  <c r="AF82" i="13"/>
  <c r="AI82" i="13"/>
  <c r="AB83" i="13"/>
  <c r="AF83" i="13"/>
  <c r="AI83" i="13"/>
  <c r="AB84" i="13"/>
  <c r="AF84" i="13"/>
  <c r="AI84" i="13"/>
  <c r="AB30" i="12"/>
  <c r="AB31" i="12"/>
  <c r="AF31" i="12"/>
  <c r="AI31" i="12"/>
  <c r="AB32" i="12"/>
  <c r="AF32" i="12"/>
  <c r="AI32" i="12"/>
  <c r="AB33" i="12"/>
  <c r="AF33" i="12"/>
  <c r="AI33" i="12"/>
  <c r="AB34" i="12"/>
  <c r="AF34" i="12"/>
  <c r="AI34" i="12"/>
  <c r="AB35" i="12"/>
  <c r="AF35" i="12"/>
  <c r="AI35" i="12"/>
  <c r="AB36" i="12"/>
  <c r="AF36" i="12"/>
  <c r="AI36" i="12"/>
  <c r="AB37" i="12"/>
  <c r="AF37" i="12"/>
  <c r="AI37" i="12"/>
  <c r="AB38" i="12"/>
  <c r="AF38" i="12"/>
  <c r="AI38" i="12"/>
  <c r="AB39" i="12"/>
  <c r="AF39" i="12"/>
  <c r="AI39" i="12"/>
  <c r="AB40" i="12"/>
  <c r="AF40" i="12"/>
  <c r="AI40" i="12"/>
  <c r="AB41" i="12"/>
  <c r="AF41" i="12"/>
  <c r="AI41" i="12"/>
  <c r="AB42" i="12"/>
  <c r="AF42" i="12"/>
  <c r="AI42" i="12"/>
  <c r="AB43" i="12"/>
  <c r="AF43" i="12"/>
  <c r="AI43" i="12"/>
  <c r="AB44" i="12"/>
  <c r="AF44" i="12"/>
  <c r="AI44" i="12"/>
  <c r="AB45" i="12"/>
  <c r="AF45" i="12"/>
  <c r="AI45" i="12"/>
  <c r="AB46" i="12"/>
  <c r="AF46" i="12"/>
  <c r="AI46" i="12"/>
  <c r="AB47" i="12"/>
  <c r="AF47" i="12"/>
  <c r="AI47" i="12"/>
  <c r="AB48" i="12"/>
  <c r="AF48" i="12"/>
  <c r="AI48" i="12"/>
  <c r="AB49" i="12"/>
  <c r="AF49" i="12"/>
  <c r="AI49" i="12"/>
  <c r="AB50" i="12"/>
  <c r="AF50" i="12"/>
  <c r="AI50" i="12"/>
  <c r="AB51" i="12"/>
  <c r="AF51" i="12"/>
  <c r="AI51" i="12"/>
  <c r="AB52" i="12"/>
  <c r="AF52" i="12"/>
  <c r="AI52" i="12"/>
  <c r="AB53" i="12"/>
  <c r="AF53" i="12"/>
  <c r="AI53" i="12"/>
  <c r="AB54" i="12"/>
  <c r="AF54" i="12"/>
  <c r="AI54" i="12"/>
  <c r="AB55" i="12"/>
  <c r="AF55" i="12"/>
  <c r="AI55" i="12"/>
  <c r="AB56" i="12"/>
  <c r="AF56" i="12"/>
  <c r="AI56" i="12"/>
  <c r="AB57" i="12"/>
  <c r="AF57" i="12"/>
  <c r="AI57" i="12"/>
  <c r="AB58" i="12"/>
  <c r="AF58" i="12"/>
  <c r="AI58" i="12"/>
  <c r="AB59" i="12"/>
  <c r="AF59" i="12"/>
  <c r="AI59" i="12"/>
  <c r="AB60" i="12"/>
  <c r="AF60" i="12"/>
  <c r="AI60" i="12"/>
  <c r="AB61" i="12"/>
  <c r="AF61" i="12"/>
  <c r="AI61" i="12"/>
  <c r="AB62" i="12"/>
  <c r="AF62" i="12"/>
  <c r="AI62" i="12"/>
  <c r="AB63" i="12"/>
  <c r="AF63" i="12"/>
  <c r="AI63" i="12"/>
  <c r="AB64" i="12"/>
  <c r="AF64" i="12"/>
  <c r="AI64" i="12"/>
  <c r="AB65" i="12"/>
  <c r="AF65" i="12"/>
  <c r="AI65" i="12"/>
  <c r="AB66" i="12"/>
  <c r="AF66" i="12"/>
  <c r="AI66" i="12"/>
  <c r="AB67" i="12"/>
  <c r="AF67" i="12"/>
  <c r="AI67" i="12"/>
  <c r="AB68" i="12"/>
  <c r="AF68" i="12"/>
  <c r="AI68" i="12"/>
  <c r="AB69" i="12"/>
  <c r="AF69" i="12"/>
  <c r="AI69" i="12"/>
  <c r="AB70" i="12"/>
  <c r="AF70" i="12"/>
  <c r="AI70" i="12"/>
  <c r="AB71" i="12"/>
  <c r="AF71" i="12"/>
  <c r="AI71" i="12"/>
  <c r="AB72" i="12"/>
  <c r="AF72" i="12"/>
  <c r="AI72" i="12"/>
  <c r="AB73" i="12"/>
  <c r="AF73" i="12"/>
  <c r="AI73" i="12"/>
  <c r="AB74" i="12"/>
  <c r="AF74" i="12"/>
  <c r="AI74" i="12"/>
  <c r="AB75" i="12"/>
  <c r="AF75" i="12"/>
  <c r="AI75" i="12"/>
  <c r="AB76" i="12"/>
  <c r="AF76" i="12"/>
  <c r="AI76" i="12"/>
  <c r="AB77" i="12"/>
  <c r="AF77" i="12"/>
  <c r="AI77" i="12"/>
  <c r="AB78" i="12"/>
  <c r="AF78" i="12"/>
  <c r="AI78" i="12"/>
  <c r="AB79" i="12"/>
  <c r="AF79" i="12"/>
  <c r="AI79" i="12"/>
  <c r="AB80" i="12"/>
  <c r="AF80" i="12"/>
  <c r="AI80" i="12"/>
  <c r="AB81" i="12"/>
  <c r="AF81" i="12"/>
  <c r="AI81" i="12"/>
  <c r="AB82" i="12"/>
  <c r="AF82" i="12"/>
  <c r="AI82" i="12"/>
  <c r="AB83" i="12"/>
  <c r="AF83" i="12"/>
  <c r="AI83" i="12"/>
  <c r="AB84" i="12"/>
  <c r="AF84" i="12"/>
  <c r="AI84" i="12"/>
  <c r="AC39" i="11"/>
  <c r="AC45" i="11"/>
  <c r="AC49" i="11"/>
  <c r="AC53" i="11"/>
  <c r="AC58" i="11"/>
  <c r="AC85" i="11"/>
  <c r="AF30" i="12" l="1"/>
  <c r="AI30" i="12" s="1"/>
  <c r="AI85" i="12" s="1"/>
  <c r="AF177" i="11"/>
  <c r="AF150" i="11"/>
  <c r="AF142" i="11"/>
  <c r="AF209" i="11"/>
  <c r="AF156" i="11"/>
  <c r="AF52" i="11"/>
  <c r="AF49" i="11" s="1"/>
  <c r="AF155" i="11"/>
  <c r="AF163" i="11"/>
  <c r="AF207" i="11"/>
  <c r="AF162" i="11"/>
  <c r="AF206" i="11"/>
  <c r="AF153" i="11"/>
  <c r="AF161" i="11"/>
  <c r="AF205" i="11"/>
  <c r="AF152" i="11"/>
  <c r="AF108" i="11"/>
  <c r="AF196" i="11"/>
  <c r="AF81" i="11"/>
  <c r="AF210" i="11"/>
  <c r="AF202" i="11"/>
  <c r="AF149" i="11"/>
  <c r="AF148" i="11"/>
  <c r="AF208" i="11"/>
  <c r="AF200" i="11"/>
  <c r="AF147" i="11"/>
  <c r="AF219" i="11"/>
  <c r="AF198" i="11"/>
  <c r="AF146" i="11"/>
  <c r="AF145" i="11"/>
  <c r="AF217" i="11"/>
  <c r="AF182" i="11"/>
  <c r="AF144" i="11"/>
  <c r="AF212" i="11"/>
  <c r="AF178" i="11"/>
  <c r="AF174" i="11"/>
  <c r="AF140" i="11"/>
  <c r="AF138" i="11"/>
  <c r="AF136" i="11"/>
  <c r="AF134" i="11"/>
  <c r="AF132" i="11"/>
  <c r="AF130" i="11"/>
  <c r="AF124" i="11"/>
  <c r="AF122" i="11"/>
  <c r="AF120" i="11"/>
  <c r="AF118" i="11"/>
  <c r="AF116" i="11"/>
  <c r="AF114" i="11"/>
  <c r="AF137" i="11"/>
  <c r="AF135" i="11"/>
  <c r="AF133" i="11"/>
  <c r="AF131" i="11"/>
  <c r="AF129" i="11"/>
  <c r="AF127" i="11"/>
  <c r="AF123" i="11"/>
  <c r="AF121" i="11"/>
  <c r="AF119" i="11"/>
  <c r="AF117" i="11"/>
  <c r="AF115" i="11"/>
  <c r="AF113" i="11"/>
  <c r="AF111" i="11"/>
  <c r="AF204" i="11"/>
  <c r="AF197" i="11"/>
  <c r="AF201" i="11"/>
  <c r="AF199" i="11"/>
  <c r="AF203" i="11"/>
  <c r="AF218" i="11"/>
  <c r="AF211" i="11"/>
  <c r="AF126" i="11"/>
  <c r="AF125" i="11"/>
  <c r="AF151" i="11"/>
  <c r="AF110" i="11"/>
  <c r="AF141" i="11"/>
  <c r="AF107" i="11"/>
  <c r="AF139" i="11"/>
  <c r="AF128" i="11"/>
  <c r="AF112" i="11"/>
  <c r="AF154" i="11"/>
  <c r="AF143" i="11"/>
  <c r="AF48" i="11"/>
  <c r="AF87" i="11"/>
  <c r="AF189" i="11"/>
  <c r="AF190" i="11"/>
  <c r="AF191" i="11"/>
  <c r="AF192" i="11"/>
  <c r="AF106" i="11"/>
  <c r="AF102" i="11"/>
  <c r="AF104" i="11"/>
  <c r="AF105" i="11"/>
  <c r="AF103" i="11"/>
  <c r="AF101" i="11"/>
  <c r="AF77" i="11"/>
  <c r="AF72" i="11"/>
  <c r="AF70" i="11"/>
  <c r="AF78" i="11"/>
  <c r="AF71" i="11"/>
  <c r="AF67" i="11"/>
  <c r="AF61" i="11"/>
  <c r="AF172" i="11"/>
  <c r="AF167" i="11"/>
  <c r="AF216" i="11"/>
  <c r="AF94" i="11"/>
  <c r="AF160" i="11"/>
  <c r="AF195" i="11"/>
  <c r="AB85" i="12"/>
  <c r="AI85" i="15"/>
  <c r="AI85" i="16"/>
  <c r="AI85" i="14"/>
  <c r="AB85" i="15"/>
  <c r="AI85" i="13"/>
  <c r="AB85" i="13"/>
  <c r="AB85" i="16"/>
  <c r="AB85" i="14"/>
  <c r="AF76" i="11"/>
  <c r="AF47" i="11"/>
  <c r="AF166" i="11"/>
  <c r="AF97" i="11"/>
  <c r="AF185" i="11"/>
  <c r="AF95" i="11"/>
  <c r="AF170" i="11"/>
  <c r="AF193" i="11"/>
  <c r="AF89" i="11"/>
  <c r="AF98" i="11"/>
  <c r="AF159" i="11"/>
  <c r="AF171" i="11"/>
  <c r="AF186" i="11"/>
  <c r="AF222" i="11"/>
  <c r="AF221" i="11" s="1"/>
  <c r="AF90" i="11"/>
  <c r="AF187" i="11"/>
  <c r="AF215" i="11"/>
  <c r="AF168" i="11"/>
  <c r="AF181" i="11"/>
  <c r="AF96" i="11"/>
  <c r="AF88" i="11"/>
  <c r="AF73" i="11"/>
  <c r="AF86" i="11"/>
  <c r="AF74" i="11"/>
  <c r="AF60" i="11"/>
  <c r="AF55" i="11"/>
  <c r="AF75" i="11"/>
  <c r="AF56" i="11"/>
  <c r="AF59" i="11"/>
  <c r="AF54" i="11"/>
  <c r="AF53" i="11" l="1"/>
  <c r="AF45" i="11"/>
  <c r="AF180" i="11"/>
  <c r="AF169" i="11"/>
  <c r="AF184" i="11"/>
  <c r="AF165" i="11"/>
  <c r="AF214" i="11"/>
  <c r="AF188" i="11"/>
  <c r="AF58" i="11"/>
  <c r="AF158" i="11"/>
  <c r="AF194" i="11"/>
  <c r="AF85" i="11"/>
  <c r="AF39" i="11"/>
  <c r="AF232" i="11" l="1"/>
  <c r="AN257" i="11" s="1"/>
</calcChain>
</file>

<file path=xl/sharedStrings.xml><?xml version="1.0" encoding="utf-8"?>
<sst xmlns="http://schemas.openxmlformats.org/spreadsheetml/2006/main" count="1793" uniqueCount="656">
  <si>
    <t>Proponente</t>
  </si>
  <si>
    <t>Data-Base (mês de referência)</t>
  </si>
  <si>
    <t>Nº do Contrato de Repasse - OGU</t>
  </si>
  <si>
    <t>ITEM</t>
  </si>
  <si>
    <t>DESCRIÇÃO DOS SERVIÇOS</t>
  </si>
  <si>
    <t xml:space="preserve">UN </t>
  </si>
  <si>
    <t>QUANT</t>
  </si>
  <si>
    <t>Responsável Técnico:</t>
  </si>
  <si>
    <t>MG</t>
  </si>
  <si>
    <t>Programa</t>
  </si>
  <si>
    <t>Município</t>
  </si>
  <si>
    <t>UF</t>
  </si>
  <si>
    <t>Empreendimento ( Nome/Apelido)</t>
  </si>
  <si>
    <t>CREA:</t>
  </si>
  <si>
    <t>até</t>
  </si>
  <si>
    <t xml:space="preserve">De </t>
  </si>
  <si>
    <t>Intervalos admissíveis sem justificativa</t>
  </si>
  <si>
    <t>Gestor (Ministério)</t>
  </si>
  <si>
    <t>BDI Proposto:</t>
  </si>
  <si>
    <t>Composição de BDI Adotada</t>
  </si>
  <si>
    <t>Composição do BDI sugerida</t>
  </si>
  <si>
    <t>UNITÁRIO</t>
  </si>
  <si>
    <t>Setor Público - REPASSE</t>
  </si>
  <si>
    <t xml:space="preserve">ORÇAMENTO DISCRIMINATIVO </t>
  </si>
  <si>
    <t>Regime de execução das obras:</t>
  </si>
  <si>
    <t xml:space="preserve">  Garantia:</t>
  </si>
  <si>
    <t xml:space="preserve">  Risco:</t>
  </si>
  <si>
    <t xml:space="preserve">  Despesas financeiras:</t>
  </si>
  <si>
    <t xml:space="preserve">  Administração central:</t>
  </si>
  <si>
    <t xml:space="preserve">  Lucro:</t>
  </si>
  <si>
    <t xml:space="preserve">  Tributos:</t>
  </si>
  <si>
    <t>VALORES (R$)</t>
  </si>
  <si>
    <t>TOTAL ITEM</t>
  </si>
  <si>
    <t>TOTAIS:</t>
  </si>
  <si>
    <t>CUSTO:</t>
  </si>
  <si>
    <t>PREÇO:</t>
  </si>
  <si>
    <t>Garantia (G)</t>
  </si>
  <si>
    <t>Despesas financeiras (DF)</t>
  </si>
  <si>
    <t>Administração Central (AC)</t>
  </si>
  <si>
    <t>Lucro (L)</t>
  </si>
  <si>
    <t>Tributos (T)</t>
  </si>
  <si>
    <t xml:space="preserve">Risco (R) </t>
  </si>
  <si>
    <t xml:space="preserve">                      Declaro para os devidos fins que os itens apresentados neste Orçamento Discriminativo estão com os quantitativos compatíveis com os projetos / especificações técnicas que compõem a proposta do referido Contrato de Repasse e os custos unitários previstos são iguais ou inferiores à mediana do SINAPI atendendo, portanto, à Lei de Diretrizes Orçamentárias - LDO em vigor. </t>
  </si>
  <si>
    <t>CÓDIGO</t>
  </si>
  <si>
    <t>FONTE</t>
  </si>
  <si>
    <t>CUSTO SEM BDI</t>
  </si>
  <si>
    <t>CUSTO COM BDI</t>
  </si>
  <si>
    <t>Conforme legislação</t>
  </si>
  <si>
    <t xml:space="preserve">                      Declaro para os devidos fins que os itens apresentados neste Orçamento Discriminativo estão com os quantitativos compatíveis com os projetos / especificações técnicas que compõem a proposta do referido Contrato de Repasse e os custos</t>
  </si>
  <si>
    <r>
      <t xml:space="preserve"> BDI =</t>
    </r>
    <r>
      <rPr>
        <u/>
        <sz val="8"/>
        <rFont val="Arial"/>
        <family val="2"/>
      </rPr>
      <t xml:space="preserve"> (1+AC+S+R+G)*(1+DF)*(1+L)</t>
    </r>
    <r>
      <rPr>
        <sz val="8"/>
        <rFont val="Arial"/>
        <family val="2"/>
      </rPr>
      <t xml:space="preserve">  -1
                             (1-T)
  </t>
    </r>
    <r>
      <rPr>
        <u/>
        <sz val="8"/>
        <rFont val="Arial"/>
        <family val="2"/>
      </rPr>
      <t>Observações</t>
    </r>
    <r>
      <rPr>
        <sz val="8"/>
        <rFont val="Arial"/>
        <family val="2"/>
      </rPr>
      <t>:
  i)   Fórmula de cálculo, composição do BDI e intervalos admissíveis nos termos do Acórdão 2622/2013 do TCU;
  ii)  BDI entre 20,34% e 25,00%.</t>
    </r>
  </si>
  <si>
    <r>
      <t xml:space="preserve"> BDI =</t>
    </r>
    <r>
      <rPr>
        <u/>
        <sz val="8"/>
        <rFont val="Arial"/>
        <family val="2"/>
      </rPr>
      <t xml:space="preserve"> (1+AC+S+R+G)*(1+DF)*(1+L)</t>
    </r>
    <r>
      <rPr>
        <sz val="8"/>
        <rFont val="Arial"/>
        <family val="2"/>
      </rPr>
      <t xml:space="preserve">  -1
                             (1-T)
  </t>
    </r>
    <r>
      <rPr>
        <u/>
        <sz val="8"/>
        <rFont val="Arial"/>
        <family val="2"/>
      </rPr>
      <t>Observações</t>
    </r>
    <r>
      <rPr>
        <sz val="8"/>
        <rFont val="Arial"/>
        <family val="2"/>
      </rPr>
      <t>:
  i)   Fórmula de cálculo, composição do BDI e intervalos admissíveis nos termos do Acórdão 2622/2013 do TCU;
  ii)  BDI entre 19,60% e 24,23%.</t>
    </r>
  </si>
  <si>
    <r>
      <t xml:space="preserve"> BDI =</t>
    </r>
    <r>
      <rPr>
        <u/>
        <sz val="8"/>
        <rFont val="Arial"/>
        <family val="2"/>
      </rPr>
      <t xml:space="preserve"> (1+AC+S+R+G)*(1+DF)*(1+L)</t>
    </r>
    <r>
      <rPr>
        <sz val="8"/>
        <rFont val="Arial"/>
        <family val="2"/>
      </rPr>
      <t xml:space="preserve">  -1
                             (1-T)
  </t>
    </r>
    <r>
      <rPr>
        <u/>
        <sz val="8"/>
        <rFont val="Arial"/>
        <family val="2"/>
      </rPr>
      <t>Observações</t>
    </r>
    <r>
      <rPr>
        <sz val="8"/>
        <rFont val="Arial"/>
        <family val="2"/>
      </rPr>
      <t>:
  i)   Fórmula de cálculo, composição do BDI e intervalos admissíveis nos termos do Acórdão 2622/2013 do TCU;
  ii)  BDI entre 20,76% e 26,44%.</t>
    </r>
  </si>
  <si>
    <r>
      <t xml:space="preserve"> BDI =</t>
    </r>
    <r>
      <rPr>
        <u/>
        <sz val="8"/>
        <rFont val="Arial"/>
        <family val="2"/>
      </rPr>
      <t xml:space="preserve"> (1+AC+S+R+G)*(1+DF)*(1+L)</t>
    </r>
    <r>
      <rPr>
        <sz val="8"/>
        <rFont val="Arial"/>
        <family val="2"/>
      </rPr>
      <t xml:space="preserve">  -1
                             (1-T)
  </t>
    </r>
    <r>
      <rPr>
        <u/>
        <sz val="8"/>
        <rFont val="Arial"/>
        <family val="2"/>
      </rPr>
      <t>Observações</t>
    </r>
    <r>
      <rPr>
        <sz val="8"/>
        <rFont val="Arial"/>
        <family val="2"/>
      </rPr>
      <t>:
  i)   Fórmula de cálculo, composição do BDI e intervalos admissíveis nos termos do Acórdão 2622/2013 do TCU;
  ii)  BDI entre 24,00% e 27,86%.</t>
    </r>
  </si>
  <si>
    <r>
      <t xml:space="preserve"> BDI =</t>
    </r>
    <r>
      <rPr>
        <u/>
        <sz val="8"/>
        <rFont val="Arial"/>
        <family val="2"/>
      </rPr>
      <t xml:space="preserve"> (1+AC+S+R+G)*(1+DF)*(1+L)</t>
    </r>
    <r>
      <rPr>
        <sz val="8"/>
        <rFont val="Arial"/>
        <family val="2"/>
      </rPr>
      <t xml:space="preserve">  -1
                             (1-T)
  </t>
    </r>
    <r>
      <rPr>
        <u/>
        <sz val="8"/>
        <rFont val="Arial"/>
        <family val="2"/>
      </rPr>
      <t>Observações</t>
    </r>
    <r>
      <rPr>
        <sz val="8"/>
        <rFont val="Arial"/>
        <family val="2"/>
      </rPr>
      <t>:
  i)   Fórmula de cálculo, composição do BDI e intervalos admissíveis nos termos do Acórdão 2622/2013 do TCU;
  ii)  BDI entre 22,80% e 30,95%.</t>
    </r>
  </si>
  <si>
    <r>
      <t xml:space="preserve"> BDI =</t>
    </r>
    <r>
      <rPr>
        <u/>
        <sz val="8"/>
        <rFont val="Arial"/>
        <family val="2"/>
      </rPr>
      <t xml:space="preserve"> (1+AC+S+R+G)*(1+DF)*(1+L)</t>
    </r>
    <r>
      <rPr>
        <sz val="8"/>
        <rFont val="Arial"/>
        <family val="2"/>
      </rPr>
      <t xml:space="preserve">  -1
                             (1-T)
  </t>
    </r>
    <r>
      <rPr>
        <u/>
        <sz val="8"/>
        <rFont val="Arial"/>
        <family val="2"/>
      </rPr>
      <t>Observações</t>
    </r>
    <r>
      <rPr>
        <sz val="8"/>
        <rFont val="Arial"/>
        <family val="2"/>
      </rPr>
      <t>:
  i)   Fórmula de cálculo, composição do BDI e intervalos admissíveis nos termos do Acórdão 2622/2013 do TCU;
  ii)  BDI entre 11,10% e 16,80%.</t>
    </r>
  </si>
  <si>
    <t>3333</t>
  </si>
  <si>
    <t>SINAPI</t>
  </si>
  <si>
    <t>M</t>
  </si>
  <si>
    <t>DFGDFGDGFDDDDDDDGDGDGFDGFDGFDGFDGF</t>
  </si>
  <si>
    <t>PLACA DE OBRA EM CHAPA DE ACO GALVANIZADO (3,00M X1,50M)</t>
  </si>
  <si>
    <t>BARRACAO DE OBRA EM CHAPA DE MADEIRA COMPENSADA. COBERTURA EM FIBROCIMENTO 4MM INCLUSO INSTALAÇÕES HIDROSANITÁRIAS E ELETRICAS</t>
  </si>
  <si>
    <t xml:space="preserve">LIMPEZA MANUAL DO TERRENO (C/ RASPAGEM SUPERFICIAL) </t>
  </si>
  <si>
    <t>SERVIÇOS PRELIMINARES</t>
  </si>
  <si>
    <t>MOVIMENTO DE TERRA</t>
  </si>
  <si>
    <t xml:space="preserve">LASTRO DE CONCRETO, PREPARO MECANICO, INCLUSO ADITIVO IMPERMEABILIZANTE (PISO INTERNO) </t>
  </si>
  <si>
    <t>LASTRO DE CONCRETO, ESPESSURA 3 CM, PREPARO MECANICO, INCLUSO ADITIVO IMPERMEABILIZANTE</t>
  </si>
  <si>
    <t>PAREDES E PAINÉIS</t>
  </si>
  <si>
    <t>ESTRUTURA METALICA EM TESOURAS OU TRELICAS, VAO LIVRE DE 20M, FORNECIMENTO E MONTAGEM, NAO SENDO CONSIDERADOS OS FECHAMENTOS METALICOS, AS COLUNAS, OS SERVICOS GERAIS EM ALVENARIA E CONCRETO, AS TELHAS DE COBERTURA E A PINTURA DE ACABAMENTO</t>
  </si>
  <si>
    <t>SUPER-ESTRUTURA</t>
  </si>
  <si>
    <t>COBOGO CERAMICO (ELEMENTO VAZADO), 9X20X20CM, ASSENTADO COM ARGAMASSA TRACO 1:4 DE CIMENTO E AREIA</t>
  </si>
  <si>
    <t>COBERTURA</t>
  </si>
  <si>
    <t>LAJE PRE-MOLDADA P/ PISO ,SOBRECARGA 200 KG/M² , VAÕS ATE 3,50 M /E =8CM C/ LAJOTAS E CAP. C/CONCRETO FCK=20 MPA , ONTER-EIXO 38 CM,C/ESCORAMENTO ( REAPR.3X) E FERRAGEM NEGATIVA</t>
  </si>
  <si>
    <t>COBERTURA COM TELHA DE CHAPA DE AÇO ZINCADO, ONDULADA, ESPESSURA DE 0,5MM</t>
  </si>
  <si>
    <t>INSTALAÇÕES ELÉTRICAS</t>
  </si>
  <si>
    <t>CABO DE COBRE ISOLADO PVC 450/750V 1,5MM2 RESISTENTE A CHAMA - FORNECIMENTO E INSTALAÇÃO</t>
  </si>
  <si>
    <t>CABO DE COBRE ISOLADO PVC 450/750V 2,5MM2 RESISTENTE A CHAMA - FORNECIMENTO E INSTALAÇÃO</t>
  </si>
  <si>
    <t>LUMINARIA TIPO CALHA, DE SOBREPOR, COM REATOR DE PARTIDA RAPIDA E LAMPÂDA FLUORESCENTE 2X40W, COMPLETA, FORNECIMENTO E INSTALACÃO</t>
  </si>
  <si>
    <t>TOMADA DE EMBUTIR 2P+T 10A/250V C/ PLACA - FORNECIMENTO E INSTALACAO</t>
  </si>
  <si>
    <t>QUADRO DE DISTRIBUICAO PARA TELEFONE N.4, 60X60X12CM EM CHAPA METÁLICA ,DE EMBUTIR, SEM ACESSORIOS, PADRAO TELEBRAS, FORNECIMENTO E INSTALACÃO</t>
  </si>
  <si>
    <t>ELETRODUTO DE PVC FLEXIVEL CORRUGADO DN 16MM (1/2") FORNECIMENTO E INSTALACAO</t>
  </si>
  <si>
    <t>LUMINARIA ABERTA PARA ILUMINACAO PUBLICA, PARA LAMPADA A VAPOR DE MERC.TIPO TAÇA</t>
  </si>
  <si>
    <t>CAIXA DE PASSAGEM PVC 3" OCTOGONAL</t>
  </si>
  <si>
    <t>CAIXA DE PASSAGEM PVC 4X2" - FORNECIMENTO E INSTALACAO</t>
  </si>
  <si>
    <t>DISJUNTOR TERMOMAGNETICO MONOPOLAR PADRAO NEMA (AMERICANO) 10 A 30A 240V, FORNECIMENTO E INSTALACAO</t>
  </si>
  <si>
    <t>DISJUNTOR TERMOMAGNETICO TRIPOLAR PADRAO NEMA (AMERICANO) 60 A 100A 240V, FORNECIMENTO E INSTALACAO</t>
  </si>
  <si>
    <t>1.0</t>
  </si>
  <si>
    <t>1.1</t>
  </si>
  <si>
    <t>1.2</t>
  </si>
  <si>
    <t>1.3</t>
  </si>
  <si>
    <t>2.0</t>
  </si>
  <si>
    <t>2.1</t>
  </si>
  <si>
    <t>2.2</t>
  </si>
  <si>
    <t>2.3</t>
  </si>
  <si>
    <t>3.0</t>
  </si>
  <si>
    <t>3.1</t>
  </si>
  <si>
    <t>3.2</t>
  </si>
  <si>
    <t>3.3</t>
  </si>
  <si>
    <t>4.0</t>
  </si>
  <si>
    <t>4.1</t>
  </si>
  <si>
    <t>4.2</t>
  </si>
  <si>
    <t>5.0</t>
  </si>
  <si>
    <t>5.1</t>
  </si>
  <si>
    <t>5.2</t>
  </si>
  <si>
    <t>6.0</t>
  </si>
  <si>
    <t>6.1</t>
  </si>
  <si>
    <t>6.2</t>
  </si>
  <si>
    <t>6.3</t>
  </si>
  <si>
    <t>7.0</t>
  </si>
  <si>
    <t>7.1</t>
  </si>
  <si>
    <t>7.2</t>
  </si>
  <si>
    <t>7.3</t>
  </si>
  <si>
    <t>7.4</t>
  </si>
  <si>
    <t>7.5</t>
  </si>
  <si>
    <t>7.6</t>
  </si>
  <si>
    <t>7.9</t>
  </si>
  <si>
    <t>7.10</t>
  </si>
  <si>
    <t>7.11</t>
  </si>
  <si>
    <t>7.12</t>
  </si>
  <si>
    <t>7.13</t>
  </si>
  <si>
    <t>7.14</t>
  </si>
  <si>
    <t>7.15</t>
  </si>
  <si>
    <t>7.16</t>
  </si>
  <si>
    <t>8.0</t>
  </si>
  <si>
    <t>8.1</t>
  </si>
  <si>
    <t>8.2</t>
  </si>
  <si>
    <t>8.3</t>
  </si>
  <si>
    <t>8.4</t>
  </si>
  <si>
    <t>8.5</t>
  </si>
  <si>
    <t>8.6</t>
  </si>
  <si>
    <t>8.8</t>
  </si>
  <si>
    <t>8.10</t>
  </si>
  <si>
    <t>8.11</t>
  </si>
  <si>
    <t>8.14</t>
  </si>
  <si>
    <t>8.15</t>
  </si>
  <si>
    <t>8.16</t>
  </si>
  <si>
    <t>8.17</t>
  </si>
  <si>
    <t>8.18</t>
  </si>
  <si>
    <t>8.19</t>
  </si>
  <si>
    <t>8.20</t>
  </si>
  <si>
    <t>8.21</t>
  </si>
  <si>
    <t>8.23</t>
  </si>
  <si>
    <t>INSTALAÇÕES HIDRO-SANITÁRIAS</t>
  </si>
  <si>
    <t>TORNEIRA CROMADA 1/2" OU 3/4" DE BANCADA PARA LAVATORIO, PADRAO POPULAR COM ENGATE FLEXIVEL EM METAL CROMADO 1/2"X30CM- FORNECIMENTO E INSTAÇÃO</t>
  </si>
  <si>
    <t xml:space="preserve">PAPELEIRA DE LOUCA BRANCA - FORNECIMENTO E INSTALACAO  </t>
  </si>
  <si>
    <t>LAVATORIO EM LOUCA BRANCA,  PADRAO POPULAR, COM TORNEIRA CROMADA POPULAR , SIFAO,VALVULA E ENGATE PLASTICO</t>
  </si>
  <si>
    <t xml:space="preserve">JOELHO PVC 90º ESGOTO 100MM - FORNECIMENTO E INSTALACAO </t>
  </si>
  <si>
    <t>REGISTRO GAVETA 3/4" COM CANOPLA ACABAMENTO CROMADO SIMPLES - FORNECIM ENTO E INSTALACAO</t>
  </si>
  <si>
    <t>REGISTRO GAVETA 1.1/2" COM CANOPLA ACABAMENTO CROMADO SIMPLES - FORNECIMENTO E INSTALACAO</t>
  </si>
  <si>
    <t xml:space="preserve">JOELHO PVC 90º ESGOTO 50MM - FORNECIMENTO E INSTALACAO </t>
  </si>
  <si>
    <t>ADAPTADOR PVC SOLDAVEL COM FLANGES E ANEL PARA CAIXA D'AGUA 50MMX1.1/2  " - FORNECIMENTO E INSTALACAO</t>
  </si>
  <si>
    <t xml:space="preserve">REDUCAO DE PVC ROSQUEAVEL AGUA FRIA 3/4X1/2" - FORNECIMENTO E INSTALACAO </t>
  </si>
  <si>
    <t>ADAPTADOR PVC SOLDAVEL COM FLANGES E ANEL PARA CAIXA D'AGUA 25MMX3/4"  FORNECIMENTO E INSTALACAO</t>
  </si>
  <si>
    <t>REVESTIMENTO INTERNO/EXTERNO</t>
  </si>
  <si>
    <t>CHAPISCO TRAÇO 1:3 (CIMENTO E AREIA MEDIA), ESPESSURA 0,5CM, INCLUSO ADITIVO IMPERMEABILIZANTE, PREPARO MECANICO DA ARGAMASSA</t>
  </si>
  <si>
    <t>REBOCO ARGAMASSA TRAÇO 1:4,5 (CAL E AREIA FINA), ESPESSURA 0,5CM, PREPARO MECÂNICO DA ARGAMASSA</t>
  </si>
  <si>
    <t>PISOS INTERNOS</t>
  </si>
  <si>
    <t xml:space="preserve">CONTRAPISO/LASTRO CONCRETO 1:3:6 S/BETONEIRA E=5CM  </t>
  </si>
  <si>
    <t>PISO EM GRANILITE, MARMORITE OU GRANITINA ESPESSURA 8 MM, INCLUSO JUNTAS DE DILATACAO PLASTICAS</t>
  </si>
  <si>
    <t>ESQUADRIAS METÁLICAS E PORTAS</t>
  </si>
  <si>
    <t>PORTA DE FERRO, DE ABRIR, TIPO CHAPA LISA, COM GUARNICOES</t>
  </si>
  <si>
    <t>PORTA DE ACO DE ENROLAR TIPO GRADE, CHAPA 16 (LOJAS PEQUENAS)</t>
  </si>
  <si>
    <t>PORTA DE ACO DE ENROLAR TIPO GRADE, CHAPA 16 (LOJAS E RESTAURANTES)</t>
  </si>
  <si>
    <t>JANELA BASCULANTE DE FERRO EM CANTONEIRA 5/8"X1/8", LINHA POPULAR</t>
  </si>
  <si>
    <t>VIDROS E SIMILARES</t>
  </si>
  <si>
    <t>VIDRO LISO COMUM TRANSPARENTE 4 MM</t>
  </si>
  <si>
    <t>PINTURAS</t>
  </si>
  <si>
    <t>FUNDO SELADOR PVA, UMA DEMÃO</t>
  </si>
  <si>
    <t xml:space="preserve">PINTURA LATEX ACRILICA, TRES DEMÃOS </t>
  </si>
  <si>
    <t>PINTURA ESMALTE BRILHANTE (2 DEMÃOS) SOBRE SUPERFICIE METÁLICA, INCLUSIVE PROTECÃO COM ZARCÃO (1 DEMÃO)</t>
  </si>
  <si>
    <t>EQUIPAMENTOS E ACESSÓRIOS DE INCÊNDIO</t>
  </si>
  <si>
    <t>EXTINTOR DE GÁS CARBÔNICO , CAPACIDADE 6 KG - FORNECIMENTO E INSTALACAO</t>
  </si>
  <si>
    <t>EXTINTOR DE ÁGUA PRESSURIZADA , CAPACIDADE 10 LITROS INCL SUPORTE PAREDE CARGA COMPLETA FORNECIMENTO E COLOCACAO</t>
  </si>
  <si>
    <t>EXTINTOR DE PÓ QUÍMICO PRESSURIZADO , CAPACIDADE 6 KG</t>
  </si>
  <si>
    <t>SPDA</t>
  </si>
  <si>
    <t>PARA-RAIOS TIPO FRANKLIN - CABO E SUPORTE ISOLADOR</t>
  </si>
  <si>
    <t>SERVIÇOS COMPLEMENTARES</t>
  </si>
  <si>
    <t>PISO (CALÇADA) EM CONCRETO 12MPA TRAÇO 1:3:5 (CIMENTO/AREIA/BRITA) PREPARO  MECÂNICO, ESPESSURA 7CM, COM JUNTA DE DILATACÃO EM MADEIRA.</t>
  </si>
  <si>
    <t>LIMPEZA</t>
  </si>
  <si>
    <t xml:space="preserve">  LIMPEZA FINAL DA OBRA  </t>
  </si>
  <si>
    <t>9.0</t>
  </si>
  <si>
    <t>9.1</t>
  </si>
  <si>
    <t>9.3</t>
  </si>
  <si>
    <t>10.0</t>
  </si>
  <si>
    <t>10.1</t>
  </si>
  <si>
    <t>10.2</t>
  </si>
  <si>
    <t>11.0</t>
  </si>
  <si>
    <t>11.1</t>
  </si>
  <si>
    <t>11.2</t>
  </si>
  <si>
    <t>11.3</t>
  </si>
  <si>
    <t>12.0</t>
  </si>
  <si>
    <t>12.1</t>
  </si>
  <si>
    <t>13.0</t>
  </si>
  <si>
    <t>13.1</t>
  </si>
  <si>
    <t>13.2</t>
  </si>
  <si>
    <t>13.3</t>
  </si>
  <si>
    <t>14.0</t>
  </si>
  <si>
    <t>15.0</t>
  </si>
  <si>
    <t>15.1</t>
  </si>
  <si>
    <t>15.2</t>
  </si>
  <si>
    <t>15.3</t>
  </si>
  <si>
    <t>16.0</t>
  </si>
  <si>
    <t>16.1</t>
  </si>
  <si>
    <t>17.0</t>
  </si>
  <si>
    <t>17.1</t>
  </si>
  <si>
    <t>74209/001</t>
  </si>
  <si>
    <t xml:space="preserve">73948/016 </t>
  </si>
  <si>
    <t>74048/007</t>
  </si>
  <si>
    <t>74202/002</t>
  </si>
  <si>
    <t>75381/001</t>
  </si>
  <si>
    <t>73860/007</t>
  </si>
  <si>
    <t>73860/008</t>
  </si>
  <si>
    <t>73953/006</t>
  </si>
  <si>
    <t>74231/001</t>
  </si>
  <si>
    <t>74130/001</t>
  </si>
  <si>
    <t>74130/005</t>
  </si>
  <si>
    <t>74174/001</t>
  </si>
  <si>
    <t xml:space="preserve"> 74176/001</t>
  </si>
  <si>
    <t xml:space="preserve">73928/005 </t>
  </si>
  <si>
    <t xml:space="preserve">73907/003 </t>
  </si>
  <si>
    <t>73933/002</t>
  </si>
  <si>
    <t>74136/001</t>
  </si>
  <si>
    <t xml:space="preserve">73751/001 </t>
  </si>
  <si>
    <t>73954/001</t>
  </si>
  <si>
    <t>73775/002</t>
  </si>
  <si>
    <t>73892/002</t>
  </si>
  <si>
    <t>M²</t>
  </si>
  <si>
    <t xml:space="preserve"> M² </t>
  </si>
  <si>
    <t>M³</t>
  </si>
  <si>
    <r>
      <t>M</t>
    </r>
    <r>
      <rPr>
        <vertAlign val="superscript"/>
        <sz val="7"/>
        <color theme="1"/>
        <rFont val="Bookman Old Style"/>
        <family val="1"/>
      </rPr>
      <t>2</t>
    </r>
  </si>
  <si>
    <t>PÇ</t>
  </si>
  <si>
    <t>UNID.</t>
  </si>
  <si>
    <t>UN</t>
  </si>
  <si>
    <t>ATERRO INTERNO (EDIFICACOES) COMPACTADO MANUALMENTE</t>
  </si>
  <si>
    <t>136181/D</t>
  </si>
  <si>
    <t>REATERRO MANUAL COM APILOAMENTO MECANICO   (ENTRE BALDRAMES )</t>
  </si>
  <si>
    <t>83635</t>
  </si>
  <si>
    <t>MANGA</t>
  </si>
  <si>
    <t>CONSTRUÇÃO DO MERCADO MUNICIPAL</t>
  </si>
  <si>
    <t>PREFEITURA MUNICIPAL DE MANGA</t>
  </si>
  <si>
    <t>1.013.105-46/2013</t>
  </si>
  <si>
    <t>74077/003</t>
  </si>
  <si>
    <t>73805/001</t>
  </si>
  <si>
    <t>LOCAÇÃO CONVENCIONAL DE OBRA, ATRAVÉS DE GABARITO DE TÁBUAS CORRIDAS PONTALETADAS,  COM REAPROVEITAMENTO DE 03 VEZES</t>
  </si>
  <si>
    <t>ESCAVACAO MANUAL EM SOLO, PROF. ATÉ 1,5 M</t>
  </si>
  <si>
    <t>79517/001</t>
  </si>
  <si>
    <t>FORMAS PARA ESTRUTURA DE CONCRETO(PILAR, VIGA E LAJE) EM CHAPA DE MADEIRA COMPENSADA RESINADA DE 1,10 X 2,20, ESPESSURA = 12MM, 05 UTILIZAÇÕES (FABRICAÇÃO MONTAGEM E DESMONTAGEM)</t>
  </si>
  <si>
    <t>74138/002</t>
  </si>
  <si>
    <t>CONCRETO USINADO BOMBEADO FCK=20 MPA INCLUSIVE LANÇAMENTO E ADENSAMENTO</t>
  </si>
  <si>
    <t>74254/002</t>
  </si>
  <si>
    <t>ARMAÇÃO DE AÇO CA-50, DIAM. 6.3 (1/4) À 12.5 (1/2) -FORNECIMENTO/CORTE (PERDA DE 10%),/DOBRA E COLOCAÇÃO</t>
  </si>
  <si>
    <t>KG</t>
  </si>
  <si>
    <t>3.4</t>
  </si>
  <si>
    <t>3.5</t>
  </si>
  <si>
    <t>TUBO PVC PARA ESGOTO PREDIAL DN 100MM -INCLUSIVE CONECÇÕES-FORNECIMENTO E INSTALACAO</t>
  </si>
  <si>
    <t>74165/004</t>
  </si>
  <si>
    <t>10.3</t>
  </si>
  <si>
    <t>86906/005</t>
  </si>
  <si>
    <t>VASO SANITARIO SINFONADO ACOPLADO LOUÇA BRANCA PADRAO POPULAR, COM CONJUNTO PARA   FIXAÇAO - INCLUSO ENGATE FLEXÍVEL EM PLÁSTICO BRANCO, 1/2" X 40CM  - FORNECIME NTO E INSTALACAO</t>
  </si>
  <si>
    <t xml:space="preserve">SABONETEIRA DE LOUCA BRANCA 15X15CM - FORNECIMENTO E INSTALACAO </t>
  </si>
  <si>
    <t>TE PVC SOLD 90G P/ AGUA FRIA PREDIAL 40MM (ESGOTO)</t>
  </si>
  <si>
    <t xml:space="preserve">CABO DE COBRE NU 35MM2 - FORNECIMENTO E INSTALACAO </t>
  </si>
  <si>
    <t xml:space="preserve">CABO DE COBRE NU 50MM2 - FORNECIMENTO E INSTALACAO </t>
  </si>
  <si>
    <t>TERMINAL AEREO EM ACO GALVANIZADO COM BASE DE FIXACAO H = 30CM</t>
  </si>
  <si>
    <t>16.2</t>
  </si>
  <si>
    <t>16.3</t>
  </si>
  <si>
    <t>16.4</t>
  </si>
  <si>
    <t>CAIXA DÁGUA  EM POLIESTIRENO PARA 2.000,00 LITROS,COM TAMPA</t>
  </si>
  <si>
    <t>CAIXA DÁGUA  EM POLIESTIRENO PARA 1.000,00 LITROS,COM TAMPA</t>
  </si>
  <si>
    <t>8.22</t>
  </si>
  <si>
    <t>8.24</t>
  </si>
  <si>
    <t>73998/007</t>
  </si>
  <si>
    <t>ALVENARIA DE BLOCOS DE CONCRETO DE VEDAÇÃO 19X19X39CM, ESPESSURA 19CM, ASSENTADOS COM ARGAMASSA TRACO 1:0,25:4 (CIMENTO, CAL E AREIA) JUNTADE 10MM</t>
  </si>
  <si>
    <t>9.2</t>
  </si>
  <si>
    <t>73912/001</t>
  </si>
  <si>
    <t>REVESTIMENTO COM CERAMICA ESMALTADA 20X20CM, 1A LINHA, PADRÃO MEDIO, E ASSENTADACOM ARGAMASSA PRE-FABRICADA DE CIMENTO COLANTE E REJUNTAMENTO COM CIMENTO BRANCO</t>
  </si>
  <si>
    <t>11.4</t>
  </si>
  <si>
    <t>11.5</t>
  </si>
  <si>
    <t>74139/001</t>
  </si>
  <si>
    <t>PORTA DE MADEIRA PARA BANHEIRO, EM CHAPA DE MADEIRA COMPENSADA REVESTIDA COM LAMINADO TEXTURIZADO, 80X160CM, INCLUSO MARCO E DOBRADIÇA</t>
  </si>
  <si>
    <t>DIVISORIA EM MARMORITE EXPESSURA DE 35MM, CHUMBAMENTO NO PISO E PAREDE COM ARGAMASSA DE CIMENTO E AREIA, POLIMENTO MANUAL, EXCLUSIVE FERRAGENS.</t>
  </si>
  <si>
    <t>RODAPE EM MARMORITE, ALTURA 10CM</t>
  </si>
  <si>
    <t>73774/001</t>
  </si>
  <si>
    <t>73850/001</t>
  </si>
  <si>
    <t>LETRAS DE AÇO INOX. Nº 22 ALT=20CM FORNECIMENTO E COLOCAÇÃO</t>
  </si>
  <si>
    <t>PLACA DE IDENTIFICAÇÃO ACRILICO 25X8CM BORDAS POLIDAS, FORNECIMENTO E COLOCAÇÃO</t>
  </si>
  <si>
    <t>PLACA DE INAUGURAÇÃO EM ALUMINIO 0,40X0,60CM, FORNECIMENTO E COLOCAÇÃO</t>
  </si>
  <si>
    <t>73860/009</t>
  </si>
  <si>
    <t>73860/010</t>
  </si>
  <si>
    <t>73860/011</t>
  </si>
  <si>
    <t>73860/012</t>
  </si>
  <si>
    <t>CABO DE COBRE ISOLADO PVC 450/750V 4MM2 RESISTENTE A CHAMA - FORNECIMENTO E INSTALAÇÃO</t>
  </si>
  <si>
    <t>CABO DE COBRE ISOLADO PVC 450/750V 6MM2 RESISTENTE A CHAMA - FORNECIMENTO E INSTALAÇÃO</t>
  </si>
  <si>
    <t>CABO DE COBRE ISOLADO PVC 450/750V 10MM2 RESISTENTE A CHAMA - FORNECIMENTO E INSTALAÇÃO</t>
  </si>
  <si>
    <t>CABO DE COBRE ISOLADO PVC 450/750V 16MM2 RESISTENTE A CHAMA - FORNECIMENTO E INSTALAÇÃO</t>
  </si>
  <si>
    <t>IINTERRUPTOR SIMPLES DE EMBUTIR 10A/250V 1 TECLA, SEM PLACA - FORNECIMENTO E INSTALACAO</t>
  </si>
  <si>
    <t xml:space="preserve">TOMADA DE EMBUTIR 2P+T 20A/250V C/ PLACA - FORNECIMENTO E INSTALACAO </t>
  </si>
  <si>
    <t>CAIXA P/ MEDICAO MONOF 30 X 33 X 15CM EM CHAPA 18 C/ VISOR/PORTA/CX MUFLA USO EXTERNO COR CINZA</t>
  </si>
  <si>
    <t>QUADRO DE DISTRIBUICAO DE EMBUTIR C/ BARRAMENTO MONOFASICO P/ 8 DISJUNTORES UNIPOLARES EM CHAPA DE ACO GALV</t>
  </si>
  <si>
    <t>ELETRODUTO DE PVC FLEXIVEL CORRUGADO DN 20MM (3/4") FORNECIMENTO E INSTALACAO</t>
  </si>
  <si>
    <t>ELETRODUTO DE PVC FLEXIVEL CORRUGADO DN 25MM (1")  FORNECIMENTO E INSTALACAO</t>
  </si>
  <si>
    <t xml:space="preserve">ELETRODUTO DE PVC RIGIDO ROSCAVEL DN 20MM (3/4") INCL CONEXOES, FORNECIMENTO E INSTALACAO </t>
  </si>
  <si>
    <t xml:space="preserve">ELETRODUTO DE PVC RIGIDO ROSCAVEL DN 60MM (2 1/2") INCL CONEXOES, FORNECIMENTO E INSTALACAO </t>
  </si>
  <si>
    <t xml:space="preserve">ELETRODUTO DE PVC RIGIDO ROSCAVEL DN 32MM (1 1/4") INCL CONEXOES, FORNECIMENTO E INSTALACAO </t>
  </si>
  <si>
    <t>LAMPADA FLUORESCENTE 20W - FORNECIMENTO E INSTALACAO</t>
  </si>
  <si>
    <t>LAMPADA FLUORESCENTE 40W - FORNECIMENTO E INSTALACAO</t>
  </si>
  <si>
    <t>LAMPADA INCANDESCENTE 150W - FORNECIMENTO E INSTALACAO</t>
  </si>
  <si>
    <t>REATOR PARA LAMPADA FLUORESCENTE 1X20W PARTIDA RAPIDA FORNECIMENTO E INSTALACAO</t>
  </si>
  <si>
    <t>REATOR PARA LAMPADA FLUORESCENTE 1X40W PARTIDA RAPIDA FORNECIMENTO E INSTALACAO</t>
  </si>
  <si>
    <t>POSTE METALICO DECORATIVO EXTERNO P/ JARDIM H = 2,50M D = 75MM C/ 1 LUMINARIA PARA LAMPADA INCANDESCENTE - FORNECIMENTO E INSTALACAO</t>
  </si>
  <si>
    <t>LUMINARIA TIPO SPOT PARA 1 LAMPADA INCANDESCENTE/FLUORESCENTE COMPACTA</t>
  </si>
  <si>
    <t xml:space="preserve">74094/001 </t>
  </si>
  <si>
    <t xml:space="preserve">CAIXA DE INSPEÇÃO EM ALVENARIA DE TIJOLO MACIÇO 60X60X60CM, REVESTIDA </t>
  </si>
  <si>
    <t xml:space="preserve">74104/001 </t>
  </si>
  <si>
    <t>14.1</t>
  </si>
  <si>
    <t>14.2</t>
  </si>
  <si>
    <t>14.3</t>
  </si>
  <si>
    <t>15.4</t>
  </si>
  <si>
    <t>16.5</t>
  </si>
  <si>
    <t xml:space="preserve">  75030/008 </t>
  </si>
  <si>
    <t>TUBO PVC SOLDAVEL AGUA FRIA DN 20MM, INCLUSIVE CONEXOES - FORNECIMENTO  E INSTALACAO</t>
  </si>
  <si>
    <t>JOELHO PVC SOLDAVEL COM ROSCA METALICA 90º ÁGUA FRIA 20MMX1/2" - FORNE CIMENTO E INSTALACAO</t>
  </si>
  <si>
    <t>JOELHO PVC SOLDAVEL 90º AGUA FRIA 20MM - FORNECIMENTO E INSTALACAO</t>
  </si>
  <si>
    <t xml:space="preserve">TE PVC SOLDAVEL COM ROSCA METALICA AGUA FRIA 20MMX20MMX1/2" - FORNECIMENTO E INSTALACAO
</t>
  </si>
  <si>
    <t xml:space="preserve">TE PVC SOLDAVEL COM ROSCA AGUA FRIA 20MMX20MMX1/2" - FORNECIMENTO E INSTALACAO
</t>
  </si>
  <si>
    <t xml:space="preserve">CURVA PVC LONGA 90º ESGOTO 100MM - FORNECIMENTO E INSTALACAO                        </t>
  </si>
  <si>
    <t xml:space="preserve">CURVA PVC LONGA 45º ESGOTO 75MM - FORNECIMENTO E INSTALACAO                                          </t>
  </si>
  <si>
    <t xml:space="preserve">CURVA PVC LONGA 90º ESGOTO 40MM - FORNECIMENTO E INSTALACAO                                          </t>
  </si>
  <si>
    <t>ANEL BORRACHA P/ TUBO/CONEXAO PVC PBA P/ REDE ESGOTO DN 100MM</t>
  </si>
  <si>
    <t>ANEL BORRACHA P/ TUBO/CONEXAO PVC PBA P/ REDE ESGOTO DN 50MM</t>
  </si>
  <si>
    <t>ANEL BORRACHA P/ TUBO/CONEXAO PVC PBA P/ REDE ESGOTO DN 75MM</t>
  </si>
  <si>
    <t>ANEL BORRACHA P/ TUBO/CONEXAO PVC PBA P/ REDE ESGOTO DN 150MM</t>
  </si>
  <si>
    <t xml:space="preserve">LUVA PVC ESGOTO 75MM - FORNECIMENTO E INSTALACAO    </t>
  </si>
  <si>
    <t xml:space="preserve">LUVA PVC ESGOTO 50MM - FORNECIMENTO E INSTALACAO                 </t>
  </si>
  <si>
    <t xml:space="preserve">LUVA PVC ESGOTO 100MM - FORNECIMENTO E INSTALACAO             </t>
  </si>
  <si>
    <t xml:space="preserve">JOELHO PVC 45º ESGOTO PREDIAL 75MM </t>
  </si>
  <si>
    <t>CAIXA SIFONADA PVC 250 X 230 X 75 MM C/ TAMPA E  PORTA - FORNECIMENTO E INSTALACAO</t>
  </si>
  <si>
    <t xml:space="preserve">JOELHO PVC 45º ESGOTO 50MM - FORNECIMENTO E INSTALACAO     </t>
  </si>
  <si>
    <t xml:space="preserve">JOELHO PVC 45º ESGOTO 40MM - FORNECIMENTO E INSTALACAO     </t>
  </si>
  <si>
    <t xml:space="preserve">JOELHO PVC 90º ESGOTO 100MM - FORNECIMENTO E INSTALACAO        </t>
  </si>
  <si>
    <t xml:space="preserve">JOELHO PVC 45º ESGOTO 100MM - FORNECIMENTO E INSTALACAO   </t>
  </si>
  <si>
    <t xml:space="preserve">JOELHO PVC 45º ESGOTO PREDIAL 150MM </t>
  </si>
  <si>
    <t xml:space="preserve">JOELHO PVC 90º ESGOTO 40MM - FORNECIMENTO E INSTALACAO  </t>
  </si>
  <si>
    <t>74168/001</t>
  </si>
  <si>
    <t>74165/003</t>
  </si>
  <si>
    <t>74165/002</t>
  </si>
  <si>
    <t>74165/001</t>
  </si>
  <si>
    <t xml:space="preserve">TUBO PVC ESGOTO SERIE R DN 150MM C/ ANEL DE BORRACHA - FORNECIMENTO E INSTALAÇÃO    </t>
  </si>
  <si>
    <t xml:space="preserve">TUBO PVC ESGOTO PREDIAL DN 75MM, INCLUSIVE CONEXOES - FORNECIMENTO E INSTALACAO
</t>
  </si>
  <si>
    <t xml:space="preserve">TUBO PVC ESGOTO PREDIAL DN 50MM, INCLUSIVE CONEXOES - FORNECIMENTO E INSTALACAO
</t>
  </si>
  <si>
    <t>TUBO PVC ESGOTO JS PREDIAL DN 40MM, INCLUSIVE CONEXOES - FORNECIMENTO E INSTALACAO</t>
  </si>
  <si>
    <t xml:space="preserve">JUNCAO PVC ESGOTO 100X100MM - FORNECIMENTO E INSTALACAO     </t>
  </si>
  <si>
    <t xml:space="preserve">JUNCAO PVC ESGOTO 75X75MM - FORNECIMENTO E INSTALACAO              </t>
  </si>
  <si>
    <t xml:space="preserve">JUNCAO PVC ESGOTO 100X75MM - FORNECIMENTO E INSTALACAO           </t>
  </si>
  <si>
    <t xml:space="preserve">TE PVC PARA COLETOR ESGOTO, EB644, D=100MM, COM JUNTA ELASTICA.    </t>
  </si>
  <si>
    <t>BUCHA REDUÇÃO DE PVC SOLD. LONGA P/ ESG. PREDIAL</t>
  </si>
  <si>
    <t>1.4</t>
  </si>
  <si>
    <t>7.7</t>
  </si>
  <si>
    <t>7.8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</si>
  <si>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</si>
  <si>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</si>
  <si>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</si>
  <si>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</si>
  <si>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</si>
  <si>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</si>
  <si>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</si>
  <si>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</si>
  <si>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</si>
  <si>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</si>
  <si>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</si>
  <si>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</si>
  <si>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</si>
  <si>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</si>
  <si>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</si>
  <si>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</si>
  <si>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8.7</t>
  </si>
  <si>
    <t>8.9</t>
  </si>
  <si>
    <t>8.12</t>
  </si>
  <si>
    <t>8.13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</si>
  <si>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</si>
  <si>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</si>
  <si>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</si>
  <si>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</si>
  <si>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</si>
  <si>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</si>
  <si>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</si>
  <si>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</si>
  <si>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</si>
  <si>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</si>
  <si>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</si>
  <si>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</si>
  <si>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</si>
  <si>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</si>
  <si>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</si>
  <si>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</si>
  <si>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</si>
  <si>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</si>
  <si>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</si>
  <si>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</si>
  <si>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</si>
  <si>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</si>
  <si>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</si>
  <si>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</si>
  <si>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</si>
  <si>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 xml:space="preserve">                          EVERALDO RODRIGUES PEREIRA</t>
  </si>
  <si>
    <t xml:space="preserve">FUNDAÇÃO </t>
  </si>
  <si>
    <t>LUMINÁRIA DE EMERGÊNCIA DE 31 LEDS AUTONOMIA MINIMA DE 1 HORA</t>
  </si>
  <si>
    <t xml:space="preserve">PLACA DE SINALIZAÇÃO EM PVC (316X159)  MENSAGEM "SAÍDA" </t>
  </si>
  <si>
    <t>PLACA DE SINALIZAÇÃO EM PVC (316X159)MM SAÍDA DE EMERGÊNCIA</t>
  </si>
  <si>
    <t>PLACA DE SINALIZAÇÃO EM PVC (300X300)  MENSAGEM EXTINTOR DE INCÊNDIO</t>
  </si>
  <si>
    <t>MERCADO</t>
  </si>
  <si>
    <t>14.4</t>
  </si>
  <si>
    <t>14.5</t>
  </si>
  <si>
    <t>14.6</t>
  </si>
  <si>
    <t>14.7</t>
  </si>
  <si>
    <t>74051/001</t>
  </si>
  <si>
    <t xml:space="preserve">74051/001 CAIXA DE GORDURA DUPLA EM CONCRETO PRE-MOLDADO DN 60MM COM TAMPA - FOR NECIMENTO E INSTALACAO
 </t>
  </si>
  <si>
    <t>5.3</t>
  </si>
  <si>
    <t>6.4</t>
  </si>
  <si>
    <t>9.4</t>
  </si>
  <si>
    <t>EMBOÇO, PARA RECEBIMENTO DE CERÂMICA, EM ARGAMASSA TRAÇO 1:2:8, PREPARO MECÂNICO, ESPESSURA 20MM</t>
  </si>
  <si>
    <t>MASSA ÚNICA, PARA RECEBIMENTO DE PINTURA, EM ARGAMASSA TRAÇO 1:2:8, PREPARO MECÂNICO COM BETONEIRA 400L, APLICADA MANUALMENTE ESPESSURA DE 20MM, COM EXECUÇÃO DE TALISCAS</t>
  </si>
  <si>
    <t>M2</t>
  </si>
  <si>
    <r>
      <t>M</t>
    </r>
    <r>
      <rPr>
        <vertAlign val="superscript"/>
        <sz val="8"/>
        <color theme="1"/>
        <rFont val="Arial"/>
        <family val="2"/>
      </rPr>
      <t>2</t>
    </r>
  </si>
  <si>
    <t>12.2</t>
  </si>
  <si>
    <t>VIDRO TEMPERADO INCOLOR 10 MM</t>
  </si>
  <si>
    <t>ELETRODUTO ROSCÁVEL EM PVC, 1"</t>
  </si>
  <si>
    <t>LUVA ROSCÁVEL, 1"</t>
  </si>
  <si>
    <t>CURVA 90 GRAUS, ROSCÁVEL, 1"</t>
  </si>
  <si>
    <t>CAIXA DE INSPEÇÃO TIPO SOLO EM PVC COM TAMPA DE FERRO FUNDIDO BOCAL INFERIOR</t>
  </si>
  <si>
    <t>HASTE DE ATERRAMENTO COPPERWELD (16X300)CM, REF.: TEL 5814</t>
  </si>
  <si>
    <t>ABRAÇADEIRA TIPO "D" CUNHA 1"</t>
  </si>
  <si>
    <t>BUCHA DE NYLON TIPO S6</t>
  </si>
  <si>
    <t>ARRUELA DE AÇO INOX 1/4"</t>
  </si>
  <si>
    <t>GRAMPO TINHO UNHA EM LATÃO PARA FIXAÇÃO DIRETA PARA CABO 16MM²/50MM² COM FURO DE 8MM, REF: TEL 700</t>
  </si>
  <si>
    <t>CONDULETE DE INSPEÇÃO COM TAMPA PVC 1"</t>
  </si>
  <si>
    <t>CONECTOR DE MEDIÇÃO EM BRONZE COM 4 PARAFUSOS, REF: TEL 560</t>
  </si>
  <si>
    <t>PÁRA-RAIOS TIPO FRANKLIN EM AÇO INOX 3 PONTAS, REF: TEL 032</t>
  </si>
  <si>
    <t>CONECTOR DE COMPRESSÃO PARA CABO DE COBRE 35 MM²</t>
  </si>
  <si>
    <t>ABRAÇADEIRA TIPO GUIA REFORÇADA PARA MASTRO 1 1/2", REF: TEL 340</t>
  </si>
  <si>
    <t>ABRAÇADEIRA TIO GUIA SIMPLES PARA MASTRO 1 1/2", REF: 330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</si>
  <si>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</si>
  <si>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</si>
  <si>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</si>
  <si>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</si>
  <si>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</si>
  <si>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</si>
  <si>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</si>
  <si>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</si>
  <si>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</si>
  <si>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</si>
  <si>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</si>
  <si>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</si>
  <si>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</si>
  <si>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</si>
  <si>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REVESTIMENTO COM CERAMICA ESMALTADA 20X20CM, 1A LINHA, PADRÃO MEDIO, E ASSENTADA COM ARGAMASSA PRE-FABRICADA DE CIMENTO COLANTE E REJUNTAMENTO COM CIMENTO BRANCO</t>
  </si>
  <si>
    <t>CORTE E DOBRA DE AÇO CA-50, DIÂMETRO DE 10.0 MM, UTILIZADO EM ESTRUTURA AS DIVERSAS, EXCETO LAJES.</t>
  </si>
  <si>
    <t>ALVENARIA DE BLOCOS DE CONCRETO DE VEDAÇÃO 9X19X39CM, ESPESSURA 9 CM, ARGAMASSA DE ASSENTAMENTO COM PREPARO EM BETONEIRA</t>
  </si>
  <si>
    <t>ALVENARIA DE BLOCOS DE CONCRETO DE VEDAÇÃO 19X19X39CM, ESPESSURA 19 CM, ARGAMASSA DE ASSENTAMENTO COM PREPARO EM BETONEIRA</t>
  </si>
  <si>
    <t>COBOGO DE CONCRETO (ELEMENTO VAZADO), 7X50X50CM, ASSENTADO COM ARGAMASSA TRACO 1:4 (CIMENTO E AREIA)</t>
  </si>
  <si>
    <t>LAJE PRE-MOLDADA P/ PISO ,SOBRECARGA 200 KG/M² , VAÕS ATE 3,50 M /E =8CM C/ LAJOTAS E CAP. C/CONCRETO FCK=20 MPA , INTER-EIXO 38 CM,C/ESCORAMENTO (REAPR.3X) E FERRAGEM NEGATIVA</t>
  </si>
  <si>
    <t>TELHAMENTO COM TELHA ONDULADA DE FIBRA DE VIDRO E = 0,6 MM, PARA TELHA DO COM INCLINAÇÃO MAIOR QUE 10°, COM ATÉ 2 ÁGUAS, INCLUSO IÇAMENTO</t>
  </si>
  <si>
    <t>CAIXA D´AGUA EM POLIETILENO, 500 LITROS, COM ACESSÓRIOS</t>
  </si>
  <si>
    <t>TORNEIRA CROMADA 1/2" OU 3/4" DE BANCADA PARA LAVATORIO, PADRAO POPULAR COM ENGATE FLEXIVEL EM METAL CROMADO 1/2"X30CM- FORNECIMENTO E INSTALAÇÃO</t>
  </si>
  <si>
    <t>TUBO PVC, SERIE NORMAL, ESGOTO PREDIAL, DN 100 MM, FORNECIDO E INSTALADO</t>
  </si>
  <si>
    <t xml:space="preserve">TUBO PVC, SERIE NORMAL, ESGOTO PREDIAL, DN 75 MM, FORNECIDO E INSTALADO
</t>
  </si>
  <si>
    <t xml:space="preserve">TUBO PVC, SERIE NORMAL, ESGOTO PREDIAL, DN 50 MM, FORNECIDO E INSTALADO
</t>
  </si>
  <si>
    <t>TUBO PVC, SERIE NORMAL, ESGOTO PREDIAL, DN 40 MM, FORNECIDO E INSTALADO</t>
  </si>
  <si>
    <t xml:space="preserve">JUNCAO PVC ESGOTO, SERIE NORMAL,  100X100MM - FORNECIMENTO E INSTALACAO     </t>
  </si>
  <si>
    <t xml:space="preserve">JUNCAO PVC ESGOTO, SERIE NORMAL, 100X75MM - FORNECIMENTO E INSTALACAO           </t>
  </si>
  <si>
    <t>87529</t>
  </si>
  <si>
    <t>9.5</t>
  </si>
  <si>
    <t>87527</t>
  </si>
  <si>
    <t>CONTRAPISO EM ARGAMASSA TRAÇO 1:4 (CIMENTO E AREIA), PREPARO MECÂNICO COM BETONEIRA 400 L, APLICADO EM ÁREAS SECAS SOBRE LAJE, ADERIDO, ESPESSURA 3CM</t>
  </si>
  <si>
    <t>11.6</t>
  </si>
  <si>
    <t>74073/002</t>
  </si>
  <si>
    <t>ALCAPAO EM FERRO 70X70CM, INCLUSO FERRAGENS</t>
  </si>
  <si>
    <t>74136/003</t>
  </si>
  <si>
    <t>PORTA DE ACO CHAPA 24, DE ENROLAR, RAIADA, LARGA COM ACABAMENTO GALVANIZADO NATURAL (LOJAS PEQUENAS)</t>
  </si>
  <si>
    <t>PORTA DE ACO CHAPA 24, DE ENROLAR, RAIADA, LARGA COM ACABAMENTO GALVANIZADO NATURAL (LOJAS E RESTAURANTES)</t>
  </si>
  <si>
    <t>11.7</t>
  </si>
  <si>
    <t>JANELA DE AÇO BASCULANTE, FIXAÇÃO COM ARGAMASSA, SEM VIDROS</t>
  </si>
  <si>
    <t>SETOP</t>
  </si>
  <si>
    <t>PARAFUSO FENDA EM AÇO INOX AUTO ATARRACHANTE 4,2 X 32 MM</t>
  </si>
  <si>
    <t>GECELY FRANÇA MOTA</t>
  </si>
  <si>
    <t>CAU MG:</t>
  </si>
  <si>
    <t>A48157-2</t>
  </si>
  <si>
    <t>FORMAS PARA ESTRUTURAS DE CONCRETO (PILAR, VIGA E LAJE) EM CHAPA DE MADEIRA COMPENSADA RESINADA DE 1,10 X 2,20, ESPESSURA = 12 MM, 05 UTILIZAÇÕES (FABRICAÇÃO E DESMONTAGEM)</t>
  </si>
  <si>
    <t>COBERTURA COM TELHA DE CHAPA DE AÇO ZINCADA, ONDULADA, ESPESSURA 0,5 MM</t>
  </si>
  <si>
    <t>TUBO PVC SOLDÁVEL ÁGUA FRIA DN 20 MM, INCLUSIVE CONEXÕES - FORNECIMENTO E INSTALAÇÃO</t>
  </si>
  <si>
    <t>REGISTRO GAVETA 3/4" COM CANOPLA ACABAMENTO CROMADO SIMPLES - FORNECIMENTO E INSTALACAO</t>
  </si>
  <si>
    <t>KIT CAVALETE PARA MEDIÇÃO DE ÁGUA - ENTRADA PRINCIPAL, EM PVC SOLDÁVEL DN 20 (½ ) FORNECIMENTO E INSTALAÇÃO (EXCLUSIVE HIDRÔMETRO)</t>
  </si>
  <si>
    <t>CUBA DE EMBUTIR OVAL EM LOUÇA BRANCA, 35 X 50CM OU EQUIVALENTE - FORNECIMENTO E INSTALAÇÃO</t>
  </si>
  <si>
    <t>TANQUE DE MÁRMORE SINTÉTICO SUSPENSO, 22L OU EQUIVALENTE, INCLUSO SIFÃO TIPO GARRAFA EM PVC, VÁLVULA PLÁSTICA E TORNEIRA DE METAL CROMADO PADRÃO POPULAR - FORNECIMENTO E INSTALAÇÃO</t>
  </si>
  <si>
    <t>TORNEIRA CROMADA LONGA, DE PAREDE, 1/2" OU 3/4", PARA PIA DE COZINHA PADRÃO POPULAR - FORNECIMENTO E INSTALAÇÃO</t>
  </si>
  <si>
    <t>VASO SANITARIO SIFONADO CONVENCIONAL COM LOUÇA BRANCA, INCLUSO CONJUNTO DE LIGAÇÃO PARA BACIA SANITÁRIA AJUSTÁVEL - FORNECIMENTO E INSTALAÇÃO</t>
  </si>
  <si>
    <t>VALVULA DESCARGA 1.1/2" COM REGISTRO, ACABAMENTO EM METAL CROMADO - FORNECIMENTO E INSTALACAO</t>
  </si>
  <si>
    <t>TUBO, PVC, SOLDÁVEL, DN 25MM, INSTALADO EM RAMAL OU SUB-RAMAL DE ÁGUA - FORNECIMENTO E INSTALAÇÃO.</t>
  </si>
  <si>
    <t>TUBO, PVC, SOLDÁVEL, DN 40MM, INSTALADO EM PRUMADA DE ÁGUA - FORNECIMENTO E INSTALAÇÃO.</t>
  </si>
  <si>
    <t>TUBO, PVC, SOLDÁVEL, DN 50MM, INSTALADO EM PRUMADA DE ÁGUA - FORNECIMENTO E INSTALAÇÃO.</t>
  </si>
  <si>
    <t>TUBO, PVC, SOLDÁVEL, DN 60MM, INSTALADO EM PRUMADA DE ÁGUA - FORNECIMENTO E INSTALAÇÃO.</t>
  </si>
  <si>
    <t>REGISTRO DE GAVETA BRUTO, LATÃO, ROSCÁVEL, 1/2", FORNECIDO E INSTALADO EM RAMAL DE ÁGUA.</t>
  </si>
  <si>
    <t>BUCHA DE REDUCAO DE PVC, SOLDAVEL, CURTA, COM 25 X 20 MM, PARA AGUA FRIA PREDIAL</t>
  </si>
  <si>
    <t>BUCHA DE REDUCAO DE PVC, SOLDAVEL, LONGA, COM 50 X 25 MM, PARA AGUA FRIA PREDIAL</t>
  </si>
  <si>
    <t>BUCHA DE REDUCAO DE PVC, SOLDAVEL, LONGA, COM 60 X 50 MM, PARA AGUA FRIA PREDIAL</t>
  </si>
  <si>
    <t>ADAPTADOR SOLD. CURTO C/ BOLSA ROSCA PARA REGISTRO 20MM-1/2"</t>
  </si>
  <si>
    <t>ADAPTADOR SOLD. CURTO C/ BOLSA ROSCA PARA REGISTRO 25MM-3/4"</t>
  </si>
  <si>
    <t>ADAPTADOR SOLD. CURTO C/ BOLSA ROSCA PARA REGISTRO 50MM-1 1/2"</t>
  </si>
  <si>
    <t>ADAPTADOR SOLD. CURTO C/ BOLSA ROSCA PARA REGISTRO 50MM x 1 1/4"</t>
  </si>
  <si>
    <t>JOELHO 90 GRAUS, PVC, SOLDÁVEL, DN 25MM,INSTALADO EM RAMAL DE DISTRIBUIÇÃO DE ÁGUA - FORNECIMENTO E INSTALAÇÃO</t>
  </si>
  <si>
    <t>JOELHO 90 GRAUS, PVC, SOLDÁVEL, DN 50MM,  ÁGUA FRIA, FORNECIMENTO E INSTALAÇÃO</t>
  </si>
  <si>
    <t>JOELHO DE 45° SOLDÁVEL - 20 MM</t>
  </si>
  <si>
    <t>JOELHO DE 45° SOLDÁVEL - 25 MM</t>
  </si>
  <si>
    <t>ADAPTADOR SOLD COM FLANGES LIVRES P CAIXA DÁGUA 20MM X 1/2"</t>
  </si>
  <si>
    <t>TE, PVC, SOLDÁVEL, DN 20MM, INSTALADO EM RAMAL DE DISTRIBUIÇÃO DE ÁGUA, FORNECIMENTO E INSTALAÇÃO</t>
  </si>
  <si>
    <t>TE, PVC, SOLDÁVEL, DN 25MM, INSTALADO EM RAMAL DE DISTRIBUIÇÃO DE ÁGUA, FORNECIMENTO E INSTALAÇÃO</t>
  </si>
  <si>
    <t>TE, PVC, SOLDÁVEL, DN 50MM, INSTALADO EM PRUMADA DE ÁGUA</t>
  </si>
  <si>
    <t>TE, PVC, SOLDÁVEL, DN 60MM, INSTALADO EM PRUMADA DE ÁGUA</t>
  </si>
  <si>
    <t>TÊ DE REDUÇÃO, PVC, SOLDÁVEL, DN 25MM X 20MM, INSTALADO EM PRUMADA DE ÁGUA - FORNECIMENTO E INSTALAÇÃO</t>
  </si>
  <si>
    <t>TÊ DE REDUÇÃO, PVC, SOLDÁVEL, DN 50MM X 20MM, INSTALADO EM PRUMADA DE ÁGUA - FORNECIMENTO E INSTALAÇÃO.</t>
  </si>
  <si>
    <t>TÊ DE REDUÇÃO, PVC, SOLDÁVEL, DN 50MM X 25MM, INSTALADO EM PRUMADA DE ÁGUA - FORNECIMENTO E INSTALAÇÃO.</t>
  </si>
  <si>
    <t>JOELHO 90 GRAUS COM BUCHA DE LATÃO, PVC, SOLDÁVEL, DN 20MM</t>
  </si>
  <si>
    <t>JOELHO 90 GRAUS COM BUCHA DE LATÃO, PVC, SOLDÁVEL, DN 25MM</t>
  </si>
  <si>
    <t>JOELHO 90 GRAUS COM BUCHA DE LATÃO, PVC, SOLDÁVEL, DN 25MM, X 1/2"</t>
  </si>
  <si>
    <t>TÊ SOLD. COM BUCHA LATÃO BOLSA CENTRAL 20 MM - 1/2"</t>
  </si>
  <si>
    <t>CAIXA SIFONADA 150X150X50</t>
  </si>
  <si>
    <t>CAIXA SIFONADA, PVC, DN 150 X 185 X 75 MM, JUNTA ELÁSTICA, FORNECIDA E INSTALADA EM RAMAL DE DESCARGA OU EM RAMAL DE ESGOTO SANITÁRIO.</t>
  </si>
  <si>
    <t>CAIXA DE GORDURA SIFONADA COM TAMPA EM PVC DN 100, COM CESTO REMOVÍVEL</t>
  </si>
  <si>
    <t>RALO  CAIXA SECA 100X100X40 MM, JUNTA SOLDÁVEL,</t>
  </si>
  <si>
    <t>SIFÃO DE COPO PARA PIA E LAVATÓRIO 1" X 1. 1/2"</t>
  </si>
  <si>
    <t xml:space="preserve">JUNÇÃO PVC ESGOTO 100X50MM - FORNECIMENTO E INSTALACAO </t>
  </si>
  <si>
    <t xml:space="preserve">JUNÇÃO SIMPLES, PVC, SERIE NORMAL, ESGOTO PREDIAL, DN 50 X 50 M - FORNECIMENTO E INSTALACAO </t>
  </si>
  <si>
    <t>CURVA CURTA 45 GRAUS, PVC, SERIE NORMAL, ESGOTO PREDIAL, DN 100 MM</t>
  </si>
  <si>
    <t>CURVA CURTA 45 GRAUS, PVC, SERIE NORMAL, ESGOTO PREDIAL, DN 75 MM</t>
  </si>
  <si>
    <t>CURVA CURTA 90 GRAUS, PVC, SERIE NORMAL, ESGOTO PREDIAL, DN 40 MM</t>
  </si>
  <si>
    <t xml:space="preserve">CURVA PVC LONGA 45º ESGOTO 40MM - FORNECIMENTO E INSTALACAO  </t>
  </si>
  <si>
    <t>JUNÇÃO SIMPLES, PVC, SERIE NORMAL, ESGOTO PREDIAL, DN 40 MM</t>
  </si>
  <si>
    <t>JOELHO COM ANEL PARA ESGOTO SECUNDÁRIO 40MM - 1 1/2"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</si>
  <si>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</si>
  <si>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</si>
  <si>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</si>
  <si>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</si>
  <si>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</si>
  <si>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</si>
  <si>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</si>
  <si>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</si>
  <si>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</si>
  <si>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</si>
  <si>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</si>
  <si>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</si>
  <si>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</si>
  <si>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</si>
  <si>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</si>
  <si>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</si>
  <si>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</si>
  <si>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</si>
  <si>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</si>
  <si>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</si>
  <si>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</si>
  <si>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LITOCERÂMICA DE 6,0 X 22,5 CM, ASSENTADO COM ARGAMASSA PRÉFABRICADA, INCLUSIVE REJUNTAMENTO</t>
  </si>
  <si>
    <t>VERGA PRÉ-MOLDADA PARA PORTAS COM MAIS DE 1,5 M DE VÃO</t>
  </si>
  <si>
    <t>VERGA PRÉ-MOLDADA PARA JANELAS COM ATÉ 1,5 M DE VÃO</t>
  </si>
  <si>
    <t>11.8</t>
  </si>
  <si>
    <t>72120</t>
  </si>
  <si>
    <t xml:space="preserve">PINTURA LATEX ACRILICA, TRÊS DEMÃOS </t>
  </si>
  <si>
    <t>http://www.lojaeletrica.com.br/conector-medicao-cabos-cobre-16-a-70mm-tel560gtp30,product,2410203600071,dept,0.aspx</t>
  </si>
  <si>
    <t>https://www.google.com.br/shopping/product/15938534450161712114?q=arruela+de+a%C3%A7o+inox+1/4%22+pre%C3%A7o&amp;oq=arruela+de+a%C3%A7o+inox+1/4%22+pre%C3%A7o&amp;prds=hsec:online&amp;sa=X&amp;ved=0ahUKEwjZ2cSZ0fzVAhUFx5AKHW2DDOUQviQIogE</t>
  </si>
  <si>
    <t>http://lutecparafusoferramenta.com.br/lj/shop/arruela-lisa-14-inox/</t>
  </si>
  <si>
    <t>94449</t>
  </si>
  <si>
    <t>87465</t>
  </si>
  <si>
    <t xml:space="preserve">Responsável Técnico: </t>
  </si>
  <si>
    <t>92794</t>
  </si>
  <si>
    <t>94964 + 92873</t>
  </si>
  <si>
    <t>92434</t>
  </si>
  <si>
    <t>73937/001</t>
  </si>
  <si>
    <t>94213</t>
  </si>
  <si>
    <t>91926</t>
  </si>
  <si>
    <t>91924</t>
  </si>
  <si>
    <t>91928</t>
  </si>
  <si>
    <t>91932</t>
  </si>
  <si>
    <t>91934</t>
  </si>
  <si>
    <t>91842</t>
  </si>
  <si>
    <t>87879</t>
  </si>
  <si>
    <t>87266</t>
  </si>
  <si>
    <t>87620</t>
  </si>
  <si>
    <t>84191</t>
  </si>
  <si>
    <t>73933/004</t>
  </si>
  <si>
    <t>94559</t>
  </si>
  <si>
    <t>72117</t>
  </si>
  <si>
    <t>88485</t>
  </si>
  <si>
    <t>88489</t>
  </si>
  <si>
    <t>95468</t>
  </si>
  <si>
    <t>97599</t>
  </si>
  <si>
    <t>72253</t>
  </si>
  <si>
    <t>9537</t>
  </si>
  <si>
    <t>Executado</t>
  </si>
  <si>
    <t>Valor reprogramado</t>
  </si>
  <si>
    <t>Saldo</t>
  </si>
  <si>
    <t>Contrapartida</t>
  </si>
  <si>
    <t>Valor convênio</t>
  </si>
  <si>
    <t>VERIFICAR QUANTIDADE NO PROJETO</t>
  </si>
  <si>
    <t>VERIFICAR ESPECIFICAÇÃO.. MM COM POLEGADAS</t>
  </si>
  <si>
    <t>91937</t>
  </si>
  <si>
    <t>91941</t>
  </si>
  <si>
    <t>https://www.induspar.com/poste-de-jardim-reto-1-globo-30cm?parceiro=7790&amp;gclid=CjwKCAjwk9HWBRApEiwA6mKWafnQy2RUyVm3gkJvwfvdBcSA26zJv-jrJ2C4KNLc8N_Hi1gElDJgnBoCXiYQAvD_BwE</t>
  </si>
  <si>
    <t>89401</t>
  </si>
  <si>
    <t>89358</t>
  </si>
  <si>
    <t>89383</t>
  </si>
  <si>
    <t>89595</t>
  </si>
  <si>
    <t>JOELHO PVC SOLDAVEL COM ROSCA METALICA 90º ÁGUA FRIA 20MMX1/2" - FORNECIMENTO E INSTALACAO</t>
  </si>
  <si>
    <t>89987</t>
  </si>
  <si>
    <t>94794</t>
  </si>
  <si>
    <t>86904</t>
  </si>
  <si>
    <t>O PREÇO NÃO INCLUI TORNEIRA</t>
  </si>
  <si>
    <t>86906</t>
  </si>
  <si>
    <t>CONCRETO FCK = 20MPA, TRAÇO 1:2,7:3 (CIMENTO/ AREIA MÉDIA/ BRITA 1 PREPARO MECÂNICO COM BETONEIRA 400 L</t>
  </si>
  <si>
    <t>ELETRODUTO FLEXÍVEL CORRUGADO, PVC, DN 20 MM (1/2"), PARA CIRCUITOS TERMINAIS, INSTALADO EM LAJE - FORNECIMENTO E INSTALAÇÃO.</t>
  </si>
  <si>
    <t>ELETRODUTO RÍGIDO SOLDÁVEL, PVC, DN 20 MM (½), APARENTE, INSTALADO E M PAREDE - FORNECIMENTO E INSTALAÇÃO.</t>
  </si>
  <si>
    <t>ELETRODUTO RÍGIDO SOLDÁVEL, PVC, DN 32 MM (1), APARENTE, INSTALADO E M PAREDE - FORNECIMENTO E INSTALAÇÃO.</t>
  </si>
  <si>
    <t>74131/001</t>
  </si>
  <si>
    <t>QUADRO DE DISTRIBUICAO DE ENERGIA DE EMBUTIR, EM CHAPA METALICA, PARA 3 DISJUNTORES TERMOMAGNETICOS MONOPOLARES SEM BARRAMENTO FORNECIMENTO E INSTALACAO</t>
  </si>
  <si>
    <t>CURVA 90 GRAUS PARA ELETRODUTO, PVC, ROSCÁVEL, DN 20 MM (1/2"), PARA CIRCUITOS TERMINAIS, INSTALADA EM FORRO - FORNECIMENTO E INSTALAÇÃO.</t>
  </si>
  <si>
    <t>CURVA 90 GRAUS PARA ELETRODUTO, PVC, ROSCÁVEL, DN 32 MM (1"), PARA CIRCUITOS TERMINAIS, INSTALADA EM FORRO - FORNECIMENTO E INSTALAÇÃO.</t>
  </si>
  <si>
    <t>CAIXA DE PASSAGEM DE EMBUTIR NO PISO, EM AÇO PINTADA 180X180X15 MM</t>
  </si>
  <si>
    <t>LUMINÁRIA TIPO PLAFON, DE SOBREPOR, COM 1 LÂMPADA LED 30W - FORNECIMENTO E INSTALAÇÃO</t>
  </si>
  <si>
    <t>LUMINÁRIA ARANDELA TIPO TARTARUGA COM GRADE, COM 1 LÂMPADA DE LED 30W - FORNECIMENTO E INSTALAÇÃO</t>
  </si>
  <si>
    <t>83534</t>
  </si>
  <si>
    <t>INTERRUPTOR SIMPLES (1 MÓDULO) DE EMBUTIR 10A/250V 1 TECLA, INCLUINDO SUPORTE E PLACA - FORNECIMENTO E INSTALACAO</t>
  </si>
  <si>
    <t>INTERRUPTOR SIMPLES (2 MÓDULOS)  DE EMBUTIR 10A/250V 1 TECLA, INCLUINDO SUPORTE E PLACA - FORNECIMENTO E INSTALACAO</t>
  </si>
  <si>
    <t xml:space="preserve">PADRÃO CEMIG AÉREO TIPO D3, 23, 1 &lt;= DEMANDA &lt;= 27 KVA, TRIFÁSICO
</t>
  </si>
  <si>
    <t>POSTE DE FERRO P/JARDIM H=2.80M, C/GLOBO DE VIDRO, S/ LÂMPADA</t>
  </si>
  <si>
    <t>LÂMPADA FLUORESCENTE ESPIRAL BRANCA 45 W, BASE E27 - FORNECIMENTO E INSTALAÇÃO</t>
  </si>
  <si>
    <t>CAIXA DE PROTECAO PARA MEDIDOR MONOFASICO, FORNECIMENTO E INSTALACAO (30X25X16 CM) - CM1</t>
  </si>
  <si>
    <t>CAIXA PARA MEDIDOR POLIFÁSICO CONFORME PADRÕES CEMIG TIPO CM-2 (46X35X21 CM)</t>
  </si>
  <si>
    <t>4.3</t>
  </si>
  <si>
    <t>PASSEIOS DE CONCRETO E = 6 CM, FCK = 10 MPA, JUNTA SECA</t>
  </si>
  <si>
    <t>PORTA DE MADEIRA, TIPO PRANCHETA, COM MARCO FERRO "L" 1 1/4 X 1/8", TARJETA LIVRE/OCUPADO E DOBRADIÇAS - 55 X 160 CM</t>
  </si>
  <si>
    <t>UM</t>
  </si>
  <si>
    <t>PORTA DE MADEIRA, TIPO PRANCHETA, COM MARCO FERRO "L" 1 1/4 X 1/8", TARJETA E DOBRADIÇAS - 80 X 160 CM</t>
  </si>
  <si>
    <t>TAMPA DE CONCRETO ARMADO 60X60X5CM PARA CAIXA</t>
  </si>
  <si>
    <t>11.9</t>
  </si>
  <si>
    <t>SERVIÇOS JÁ EXECUTADOS</t>
  </si>
  <si>
    <t>CAIXA DE INSPEÇÃO EM ALVENARIA DE TIJOLO MACIÇO 60X60X60 CM, REVESTIDA INTERNAMENTE COM BARRA LISA (CIMENTO E AREIA, TRAÇO 1:4) E=2,00 CM, COM TAMPA PRÉ-MOLDADA DE CONCRETO E FUNDO DE CONCRETO 15 MPA TIPO C - ESCAVAÇÃO E CONFECÇÃO</t>
  </si>
  <si>
    <t>94990</t>
  </si>
  <si>
    <t>37558</t>
  </si>
  <si>
    <t>37556</t>
  </si>
  <si>
    <t>37559</t>
  </si>
  <si>
    <t>PLACA DE SINALIZAÇÃO EM PVC (12X40)CM SAÍDA ESQUERDA/ DIREITA</t>
  </si>
  <si>
    <t>PLACA DE SINALIZAÇÃO EM PVC (20X20 CM)  MENSAGEM EXTINTOR DE INCÊNDIO</t>
  </si>
  <si>
    <t>PLACA FOTOLUMINESCENTE "S12" - 40 X20 CM (SAÍDA)</t>
  </si>
  <si>
    <t>COMPOSIÇÃO</t>
  </si>
  <si>
    <t>89714</t>
  </si>
  <si>
    <t>CONECTOR REFORÇADO EM BRONZE ESTANHADO TIPO CABO/HASTE 16 MM² A 70 MM², REF: TEL 581</t>
  </si>
  <si>
    <t>BANCADA DE GRANITO CINZA POLIDO PARA PIA DE COZINHA 1,50 X 0,60 M, INCLUSO BOJO INOX- FORNECIMENTO E INSTALAÇÃO</t>
  </si>
  <si>
    <t>BANCADA DE GRANITO CINZA POLIDO PARA  LAVATÓRIO 200X 50 CM, APOIADO EM CONSOLE DE METALON, ESPESSURA = 3 CM -FORNECIMENTO E INSTALAÇÃO, EXCLUSIVE CUBA LOUÇA</t>
  </si>
  <si>
    <t>UNID</t>
  </si>
  <si>
    <t>BANCO DE CONCRETO PRÉ- MOLDADO E = 8 CM, APOIADA SOBRE ALVENARIA DE TIJOLO LAMINADO COM ESPESSURA 23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</si>
</sst>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R$&quot;\ #,##0.00;\-&quot;R$&quot;\ #,##0.00"/>
    <numFmt numFmtId="164" formatCode="_(* #,##0.00_);_(* \(#,##0.00\);_(* &quot;-&quot;??_);_(@_)"/>
    <numFmt numFmtId="165" formatCode="[$-416]mmmm\-yyyy;@"/>
    <numFmt numFmtId="166" formatCode="_(* #,##0.00_);_(* \(#,##0.00\);_(* \-??_);_(@_)"/>
    <numFmt numFmtId="167" formatCode="&quot;R$&quot;\ #,##0.00"/>
  </numFmts>
  <fonts count="33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Swis721 Md BT"/>
      <family val="2"/>
    </font>
    <font>
      <sz val="4"/>
      <name val="Arial"/>
      <family val="2"/>
    </font>
    <font>
      <sz val="1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7"/>
      <color theme="1"/>
      <name val="Bookman Old Style"/>
      <family val="1"/>
    </font>
    <font>
      <sz val="6"/>
      <name val="Arial"/>
      <family val="2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b/>
      <sz val="7"/>
      <color theme="1"/>
      <name val="Bookman Old Style"/>
      <family val="1"/>
    </font>
    <font>
      <sz val="7"/>
      <name val="Bookman Old Style"/>
      <family val="1"/>
    </font>
    <font>
      <vertAlign val="superscript"/>
      <sz val="7"/>
      <color theme="1"/>
      <name val="Bookman Old Style"/>
      <family val="1"/>
    </font>
    <font>
      <sz val="7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rgb="FF7030A0"/>
      <name val="Arial"/>
      <family val="2"/>
    </font>
    <font>
      <sz val="9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58"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0" fontId="4" fillId="0" borderId="4" xfId="0" applyNumberFormat="1" applyFont="1" applyBorder="1" applyAlignment="1" applyProtection="1">
      <alignment vertical="center"/>
    </xf>
    <xf numFmtId="10" fontId="4" fillId="0" borderId="6" xfId="0" applyNumberFormat="1" applyFont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0" fillId="3" borderId="15" xfId="0" applyFill="1" applyBorder="1" applyAlignment="1" applyProtection="1">
      <alignment vertical="center"/>
    </xf>
    <xf numFmtId="0" fontId="0" fillId="3" borderId="16" xfId="0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14" fillId="6" borderId="24" xfId="0" applyFont="1" applyFill="1" applyBorder="1" applyAlignment="1">
      <alignment horizontal="center" vertical="center"/>
    </xf>
    <xf numFmtId="164" fontId="4" fillId="4" borderId="6" xfId="2" applyFont="1" applyFill="1" applyBorder="1" applyAlignment="1" applyProtection="1">
      <alignment horizontal="right" vertical="center"/>
      <protection locked="0"/>
    </xf>
    <xf numFmtId="0" fontId="16" fillId="6" borderId="24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16" fontId="17" fillId="6" borderId="24" xfId="0" applyNumberFormat="1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164" fontId="4" fillId="4" borderId="8" xfId="2" applyFont="1" applyFill="1" applyBorder="1" applyAlignment="1" applyProtection="1">
      <alignment horizontal="right" vertical="center"/>
      <protection locked="0"/>
    </xf>
    <xf numFmtId="0" fontId="16" fillId="6" borderId="24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/>
    </xf>
    <xf numFmtId="0" fontId="19" fillId="6" borderId="42" xfId="0" applyFont="1" applyFill="1" applyBorder="1" applyAlignment="1">
      <alignment horizontal="center" vertical="center"/>
    </xf>
    <xf numFmtId="164" fontId="18" fillId="6" borderId="24" xfId="2" applyFont="1" applyFill="1" applyBorder="1" applyAlignment="1">
      <alignment horizontal="center" vertical="center"/>
    </xf>
    <xf numFmtId="164" fontId="14" fillId="6" borderId="24" xfId="2" applyFont="1" applyFill="1" applyBorder="1" applyAlignment="1">
      <alignment horizontal="center" vertical="center"/>
    </xf>
    <xf numFmtId="166" fontId="0" fillId="6" borderId="41" xfId="2" applyNumberFormat="1" applyFont="1" applyFill="1" applyBorder="1" applyAlignment="1" applyProtection="1"/>
    <xf numFmtId="166" fontId="19" fillId="6" borderId="41" xfId="2" applyNumberFormat="1" applyFont="1" applyFill="1" applyBorder="1" applyAlignment="1" applyProtection="1">
      <alignment horizontal="center" vertical="center"/>
    </xf>
    <xf numFmtId="164" fontId="14" fillId="6" borderId="24" xfId="2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49" fontId="2" fillId="4" borderId="6" xfId="0" applyNumberFormat="1" applyFont="1" applyFill="1" applyBorder="1" applyAlignment="1" applyProtection="1">
      <alignment horizontal="center" vertical="center"/>
      <protection locked="0"/>
    </xf>
    <xf numFmtId="49" fontId="2" fillId="4" borderId="19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2" applyFont="1" applyFill="1" applyBorder="1" applyAlignment="1" applyProtection="1">
      <alignment horizontal="right" vertical="center"/>
    </xf>
    <xf numFmtId="0" fontId="3" fillId="3" borderId="1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17" fillId="6" borderId="36" xfId="0" applyFont="1" applyFill="1" applyBorder="1" applyAlignment="1">
      <alignment horizontal="center" vertical="center"/>
    </xf>
    <xf numFmtId="0" fontId="12" fillId="3" borderId="24" xfId="0" applyFont="1" applyFill="1" applyBorder="1" applyAlignment="1" applyProtection="1">
      <alignment vertical="center"/>
    </xf>
    <xf numFmtId="0" fontId="23" fillId="6" borderId="24" xfId="0" applyFont="1" applyFill="1" applyBorder="1" applyAlignment="1">
      <alignment horizontal="center" vertical="center"/>
    </xf>
    <xf numFmtId="16" fontId="23" fillId="6" borderId="24" xfId="0" applyNumberFormat="1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 wrapText="1"/>
    </xf>
    <xf numFmtId="164" fontId="23" fillId="6" borderId="24" xfId="2" applyFont="1" applyFill="1" applyBorder="1" applyAlignment="1">
      <alignment horizontal="center" vertical="center"/>
    </xf>
    <xf numFmtId="164" fontId="23" fillId="6" borderId="24" xfId="2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/>
    </xf>
    <xf numFmtId="166" fontId="11" fillId="6" borderId="24" xfId="2" applyNumberFormat="1" applyFont="1" applyFill="1" applyBorder="1" applyAlignment="1" applyProtection="1">
      <alignment horizontal="center" vertical="center"/>
    </xf>
    <xf numFmtId="164" fontId="11" fillId="6" borderId="24" xfId="2" applyFont="1" applyFill="1" applyBorder="1" applyAlignment="1">
      <alignment horizontal="center" vertical="center" wrapText="1"/>
    </xf>
    <xf numFmtId="167" fontId="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7" fontId="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11" fillId="6" borderId="24" xfId="2" applyFont="1" applyFill="1" applyBorder="1" applyAlignment="1">
      <alignment horizontal="center" vertical="center"/>
    </xf>
    <xf numFmtId="0" fontId="26" fillId="0" borderId="0" xfId="3" applyAlignment="1" applyProtection="1">
      <alignment vertical="center"/>
    </xf>
    <xf numFmtId="0" fontId="27" fillId="6" borderId="24" xfId="0" applyFont="1" applyFill="1" applyBorder="1" applyAlignment="1">
      <alignment horizontal="center" vertical="center"/>
    </xf>
    <xf numFmtId="164" fontId="27" fillId="6" borderId="24" xfId="2" applyFont="1" applyFill="1" applyBorder="1" applyAlignment="1">
      <alignment horizontal="center" vertical="center"/>
    </xf>
    <xf numFmtId="164" fontId="4" fillId="3" borderId="24" xfId="2" applyFont="1" applyFill="1" applyBorder="1" applyAlignment="1" applyProtection="1">
      <alignment horizontal="right" vertical="center"/>
    </xf>
    <xf numFmtId="49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164" fontId="4" fillId="4" borderId="24" xfId="2" applyFont="1" applyFill="1" applyBorder="1" applyAlignment="1" applyProtection="1">
      <alignment horizontal="right" vertical="center"/>
      <protection locked="0"/>
    </xf>
    <xf numFmtId="0" fontId="0" fillId="3" borderId="24" xfId="0" applyFill="1" applyBorder="1" applyAlignment="1" applyProtection="1">
      <alignment vertical="center"/>
    </xf>
    <xf numFmtId="0" fontId="3" fillId="3" borderId="24" xfId="0" applyFont="1" applyFill="1" applyBorder="1" applyAlignment="1" applyProtection="1">
      <alignment horizontal="right" vertical="center"/>
    </xf>
    <xf numFmtId="0" fontId="17" fillId="7" borderId="24" xfId="0" applyFont="1" applyFill="1" applyBorder="1" applyAlignment="1">
      <alignment horizontal="center" vertical="center"/>
    </xf>
    <xf numFmtId="164" fontId="27" fillId="6" borderId="24" xfId="2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23" fillId="8" borderId="24" xfId="0" applyFont="1" applyFill="1" applyBorder="1" applyAlignment="1">
      <alignment horizontal="center" vertical="center"/>
    </xf>
    <xf numFmtId="164" fontId="23" fillId="8" borderId="24" xfId="2" applyFont="1" applyFill="1" applyBorder="1" applyAlignment="1">
      <alignment horizontal="center" vertical="center"/>
    </xf>
    <xf numFmtId="164" fontId="11" fillId="8" borderId="24" xfId="2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/>
    </xf>
    <xf numFmtId="166" fontId="11" fillId="8" borderId="24" xfId="2" applyNumberFormat="1" applyFont="1" applyFill="1" applyBorder="1" applyAlignment="1" applyProtection="1"/>
    <xf numFmtId="164" fontId="23" fillId="8" borderId="24" xfId="2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9" fillId="6" borderId="24" xfId="0" applyFont="1" applyFill="1" applyBorder="1" applyAlignment="1">
      <alignment horizontal="center" vertical="center"/>
    </xf>
    <xf numFmtId="164" fontId="29" fillId="6" borderId="24" xfId="2" applyFont="1" applyFill="1" applyBorder="1" applyAlignment="1">
      <alignment horizontal="center" vertical="center"/>
    </xf>
    <xf numFmtId="16" fontId="29" fillId="6" borderId="24" xfId="0" applyNumberFormat="1" applyFont="1" applyFill="1" applyBorder="1" applyAlignment="1">
      <alignment horizontal="center" vertical="center"/>
    </xf>
    <xf numFmtId="164" fontId="29" fillId="6" borderId="24" xfId="2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/>
    </xf>
    <xf numFmtId="164" fontId="31" fillId="6" borderId="24" xfId="2" applyFont="1" applyFill="1" applyBorder="1" applyAlignment="1">
      <alignment horizontal="center" vertical="center"/>
    </xf>
    <xf numFmtId="0" fontId="0" fillId="9" borderId="0" xfId="0" applyFill="1" applyAlignment="1" applyProtection="1">
      <alignment vertical="center"/>
    </xf>
    <xf numFmtId="0" fontId="4" fillId="9" borderId="0" xfId="0" applyFont="1" applyFill="1" applyAlignment="1" applyProtection="1">
      <alignment vertical="center"/>
    </xf>
    <xf numFmtId="0" fontId="4" fillId="9" borderId="0" xfId="0" applyFont="1" applyFill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165" fontId="4" fillId="4" borderId="13" xfId="0" applyNumberFormat="1" applyFont="1" applyFill="1" applyBorder="1" applyAlignment="1" applyProtection="1">
      <alignment horizontal="left" vertical="center"/>
      <protection locked="0"/>
    </xf>
    <xf numFmtId="165" fontId="4" fillId="4" borderId="3" xfId="0" applyNumberFormat="1" applyFont="1" applyFill="1" applyBorder="1" applyAlignment="1" applyProtection="1">
      <alignment horizontal="left" vertical="center"/>
      <protection locked="0"/>
    </xf>
    <xf numFmtId="165" fontId="4" fillId="4" borderId="14" xfId="0" applyNumberFormat="1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right" vertical="center"/>
    </xf>
    <xf numFmtId="0" fontId="3" fillId="3" borderId="12" xfId="0" applyFont="1" applyFill="1" applyBorder="1" applyAlignment="1" applyProtection="1">
      <alignment horizontal="right" vertical="center"/>
    </xf>
    <xf numFmtId="0" fontId="3" fillId="3" borderId="11" xfId="0" applyFont="1" applyFill="1" applyBorder="1" applyAlignment="1" applyProtection="1">
      <alignment horizontal="right" vertical="center"/>
    </xf>
    <xf numFmtId="0" fontId="3" fillId="3" borderId="29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14" xfId="0" applyFont="1" applyFill="1" applyBorder="1" applyAlignment="1" applyProtection="1">
      <alignment horizontal="right" vertical="center"/>
    </xf>
    <xf numFmtId="10" fontId="10" fillId="5" borderId="10" xfId="1" applyNumberFormat="1" applyFont="1" applyFill="1" applyBorder="1" applyAlignment="1" applyProtection="1">
      <alignment horizontal="center" vertical="center"/>
    </xf>
    <xf numFmtId="10" fontId="10" fillId="5" borderId="12" xfId="1" applyNumberFormat="1" applyFont="1" applyFill="1" applyBorder="1" applyAlignment="1" applyProtection="1">
      <alignment horizontal="center" vertical="center"/>
    </xf>
    <xf numFmtId="10" fontId="10" fillId="5" borderId="11" xfId="1" applyNumberFormat="1" applyFont="1" applyFill="1" applyBorder="1" applyAlignment="1" applyProtection="1">
      <alignment horizontal="center" vertical="center"/>
    </xf>
    <xf numFmtId="10" fontId="10" fillId="5" borderId="13" xfId="1" applyNumberFormat="1" applyFont="1" applyFill="1" applyBorder="1" applyAlignment="1" applyProtection="1">
      <alignment horizontal="center" vertical="center"/>
    </xf>
    <xf numFmtId="10" fontId="10" fillId="5" borderId="3" xfId="1" applyNumberFormat="1" applyFont="1" applyFill="1" applyBorder="1" applyAlignment="1" applyProtection="1">
      <alignment horizontal="center" vertical="center"/>
    </xf>
    <xf numFmtId="10" fontId="10" fillId="5" borderId="14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right" vertical="center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10" fontId="4" fillId="0" borderId="8" xfId="0" applyNumberFormat="1" applyFont="1" applyBorder="1" applyAlignment="1" applyProtection="1">
      <alignment horizontal="center" vertical="center"/>
    </xf>
    <xf numFmtId="10" fontId="4" fillId="0" borderId="9" xfId="0" applyNumberFormat="1" applyFont="1" applyBorder="1" applyAlignment="1" applyProtection="1">
      <alignment horizontal="center" vertical="center"/>
    </xf>
    <xf numFmtId="10" fontId="4" fillId="0" borderId="37" xfId="0" applyNumberFormat="1" applyFont="1" applyBorder="1" applyAlignment="1" applyProtection="1">
      <alignment horizontal="center" vertical="center"/>
    </xf>
    <xf numFmtId="10" fontId="4" fillId="4" borderId="9" xfId="1" applyNumberFormat="1" applyFont="1" applyFill="1" applyBorder="1" applyAlignment="1" applyProtection="1">
      <alignment horizontal="right" vertical="center"/>
      <protection locked="0"/>
    </xf>
    <xf numFmtId="10" fontId="4" fillId="4" borderId="43" xfId="1" applyNumberFormat="1" applyFont="1" applyFill="1" applyBorder="1" applyAlignment="1" applyProtection="1">
      <alignment horizontal="right" vertical="center"/>
      <protection locked="0"/>
    </xf>
    <xf numFmtId="0" fontId="3" fillId="3" borderId="34" xfId="0" applyFont="1" applyFill="1" applyBorder="1" applyAlignment="1" applyProtection="1">
      <alignment horizontal="center" vertical="center" textRotation="90"/>
    </xf>
    <xf numFmtId="0" fontId="3" fillId="3" borderId="35" xfId="0" applyFont="1" applyFill="1" applyBorder="1" applyAlignment="1" applyProtection="1">
      <alignment horizontal="center" vertical="center" textRotation="90"/>
    </xf>
    <xf numFmtId="0" fontId="3" fillId="3" borderId="36" xfId="0" applyFont="1" applyFill="1" applyBorder="1" applyAlignment="1" applyProtection="1">
      <alignment horizontal="center" vertical="center" textRotation="90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10" fontId="4" fillId="0" borderId="7" xfId="0" applyNumberFormat="1" applyFont="1" applyBorder="1" applyAlignment="1" applyProtection="1">
      <alignment horizontal="center" vertical="center"/>
    </xf>
    <xf numFmtId="10" fontId="4" fillId="0" borderId="19" xfId="0" applyNumberFormat="1" applyFont="1" applyBorder="1" applyAlignment="1" applyProtection="1">
      <alignment horizontal="center" vertical="center"/>
    </xf>
    <xf numFmtId="10" fontId="4" fillId="4" borderId="7" xfId="1" applyNumberFormat="1" applyFont="1" applyFill="1" applyBorder="1" applyAlignment="1" applyProtection="1">
      <alignment horizontal="right" vertical="center"/>
      <protection locked="0"/>
    </xf>
    <xf numFmtId="10" fontId="4" fillId="4" borderId="44" xfId="1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10" fontId="4" fillId="0" borderId="20" xfId="0" applyNumberFormat="1" applyFont="1" applyBorder="1" applyAlignment="1" applyProtection="1">
      <alignment horizontal="center" vertical="center"/>
    </xf>
    <xf numFmtId="10" fontId="4" fillId="4" borderId="5" xfId="1" applyNumberFormat="1" applyFont="1" applyFill="1" applyBorder="1" applyAlignment="1" applyProtection="1">
      <alignment horizontal="right" vertical="center"/>
      <protection locked="0"/>
    </xf>
    <xf numFmtId="10" fontId="4" fillId="4" borderId="45" xfId="1" applyNumberFormat="1" applyFont="1" applyFill="1" applyBorder="1" applyAlignment="1" applyProtection="1">
      <alignment horizontal="right" vertical="center"/>
      <protection locked="0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3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164" fontId="3" fillId="5" borderId="27" xfId="2" applyFont="1" applyFill="1" applyBorder="1" applyAlignment="1" applyProtection="1">
      <alignment horizontal="right" vertical="center"/>
    </xf>
    <xf numFmtId="49" fontId="15" fillId="4" borderId="6" xfId="0" applyNumberFormat="1" applyFont="1" applyFill="1" applyBorder="1" applyAlignment="1" applyProtection="1">
      <alignment horizontal="center" vertical="center"/>
      <protection locked="0"/>
    </xf>
    <xf numFmtId="49" fontId="15" fillId="4" borderId="19" xfId="0" applyNumberFormat="1" applyFont="1" applyFill="1" applyBorder="1" applyAlignment="1" applyProtection="1">
      <alignment horizontal="center" vertical="center"/>
      <protection locked="0"/>
    </xf>
    <xf numFmtId="49" fontId="2" fillId="4" borderId="6" xfId="0" applyNumberFormat="1" applyFont="1" applyFill="1" applyBorder="1" applyAlignment="1" applyProtection="1">
      <alignment horizontal="center" vertical="center"/>
      <protection locked="0"/>
    </xf>
    <xf numFmtId="49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left" vertical="center"/>
      <protection locked="0"/>
    </xf>
    <xf numFmtId="0" fontId="15" fillId="4" borderId="5" xfId="0" applyFont="1" applyFill="1" applyBorder="1" applyAlignment="1" applyProtection="1">
      <alignment horizontal="left" vertical="center"/>
      <protection locked="0"/>
    </xf>
    <xf numFmtId="0" fontId="15" fillId="4" borderId="20" xfId="0" applyFont="1" applyFill="1" applyBorder="1" applyAlignment="1" applyProtection="1">
      <alignment horizontal="left" vertical="center"/>
      <protection locked="0"/>
    </xf>
    <xf numFmtId="2" fontId="15" fillId="4" borderId="6" xfId="0" applyNumberFormat="1" applyFont="1" applyFill="1" applyBorder="1" applyAlignment="1" applyProtection="1">
      <alignment horizontal="right" vertical="center"/>
      <protection locked="0"/>
    </xf>
    <xf numFmtId="2" fontId="15" fillId="4" borderId="7" xfId="0" applyNumberFormat="1" applyFont="1" applyFill="1" applyBorder="1" applyAlignment="1" applyProtection="1">
      <alignment horizontal="right" vertical="center"/>
      <protection locked="0"/>
    </xf>
    <xf numFmtId="2" fontId="15" fillId="4" borderId="19" xfId="0" applyNumberFormat="1" applyFont="1" applyFill="1" applyBorder="1" applyAlignment="1" applyProtection="1">
      <alignment horizontal="right" vertical="center"/>
      <protection locked="0"/>
    </xf>
    <xf numFmtId="164" fontId="4" fillId="5" borderId="4" xfId="2" applyFont="1" applyFill="1" applyBorder="1" applyAlignment="1" applyProtection="1">
      <alignment horizontal="right" vertical="center"/>
    </xf>
    <xf numFmtId="164" fontId="4" fillId="5" borderId="5" xfId="2" applyFont="1" applyFill="1" applyBorder="1" applyAlignment="1" applyProtection="1">
      <alignment horizontal="right" vertical="center"/>
    </xf>
    <xf numFmtId="164" fontId="4" fillId="5" borderId="39" xfId="2" applyFont="1" applyFill="1" applyBorder="1" applyAlignment="1" applyProtection="1">
      <alignment horizontal="right" vertical="center"/>
    </xf>
    <xf numFmtId="164" fontId="2" fillId="5" borderId="33" xfId="2" applyFont="1" applyFill="1" applyBorder="1" applyAlignment="1" applyProtection="1">
      <alignment horizontal="right" vertical="center"/>
    </xf>
    <xf numFmtId="164" fontId="2" fillId="5" borderId="27" xfId="2" applyFont="1" applyFill="1" applyBorder="1" applyAlignment="1" applyProtection="1">
      <alignment horizontal="right" vertical="center"/>
    </xf>
    <xf numFmtId="49" fontId="2" fillId="4" borderId="4" xfId="0" applyNumberFormat="1" applyFont="1" applyFill="1" applyBorder="1" applyAlignment="1" applyProtection="1">
      <alignment horizontal="center" vertical="center"/>
      <protection locked="0"/>
    </xf>
    <xf numFmtId="49" fontId="2" fillId="4" borderId="20" xfId="0" applyNumberFormat="1" applyFont="1" applyFill="1" applyBorder="1" applyAlignment="1" applyProtection="1">
      <alignment horizontal="center" vertical="center"/>
      <protection locked="0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20" xfId="0" applyFont="1" applyFill="1" applyBorder="1" applyAlignment="1" applyProtection="1">
      <alignment horizontal="left" vertical="center"/>
      <protection locked="0"/>
    </xf>
    <xf numFmtId="2" fontId="2" fillId="4" borderId="4" xfId="0" applyNumberFormat="1" applyFont="1" applyFill="1" applyBorder="1" applyAlignment="1" applyProtection="1">
      <alignment horizontal="right" vertical="center"/>
      <protection locked="0"/>
    </xf>
    <xf numFmtId="2" fontId="2" fillId="4" borderId="5" xfId="0" applyNumberFormat="1" applyFont="1" applyFill="1" applyBorder="1" applyAlignment="1" applyProtection="1">
      <alignment horizontal="right" vertical="center"/>
      <protection locked="0"/>
    </xf>
    <xf numFmtId="2" fontId="2" fillId="4" borderId="20" xfId="0" applyNumberFormat="1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164" fontId="2" fillId="5" borderId="23" xfId="2" applyFont="1" applyFill="1" applyBorder="1" applyAlignment="1" applyProtection="1">
      <alignment horizontal="right" vertical="center"/>
    </xf>
    <xf numFmtId="0" fontId="12" fillId="4" borderId="6" xfId="0" applyFont="1" applyFill="1" applyBorder="1" applyAlignment="1" applyProtection="1">
      <alignment horizontal="justify" vertical="distributed"/>
      <protection locked="0"/>
    </xf>
    <xf numFmtId="0" fontId="12" fillId="4" borderId="7" xfId="0" applyFont="1" applyFill="1" applyBorder="1" applyAlignment="1" applyProtection="1">
      <alignment horizontal="justify" vertical="distributed"/>
      <protection locked="0"/>
    </xf>
    <xf numFmtId="0" fontId="12" fillId="4" borderId="19" xfId="0" applyFont="1" applyFill="1" applyBorder="1" applyAlignment="1" applyProtection="1">
      <alignment horizontal="justify" vertical="distributed"/>
      <protection locked="0"/>
    </xf>
    <xf numFmtId="164" fontId="4" fillId="5" borderId="6" xfId="2" applyFont="1" applyFill="1" applyBorder="1" applyAlignment="1" applyProtection="1">
      <alignment horizontal="right" vertical="center"/>
    </xf>
    <xf numFmtId="164" fontId="4" fillId="5" borderId="7" xfId="2" applyFont="1" applyFill="1" applyBorder="1" applyAlignment="1" applyProtection="1">
      <alignment horizontal="right" vertical="center"/>
    </xf>
    <xf numFmtId="164" fontId="4" fillId="5" borderId="38" xfId="2" applyFont="1" applyFill="1" applyBorder="1" applyAlignment="1" applyProtection="1">
      <alignment horizontal="right" vertical="center"/>
    </xf>
    <xf numFmtId="164" fontId="2" fillId="5" borderId="22" xfId="2" applyFont="1" applyFill="1" applyBorder="1" applyAlignment="1" applyProtection="1">
      <alignment horizontal="right" vertical="center"/>
    </xf>
    <xf numFmtId="0" fontId="15" fillId="4" borderId="6" xfId="0" applyFont="1" applyFill="1" applyBorder="1" applyAlignment="1" applyProtection="1">
      <alignment horizontal="justify" vertical="distributed"/>
      <protection locked="0"/>
    </xf>
    <xf numFmtId="0" fontId="15" fillId="4" borderId="7" xfId="0" applyFont="1" applyFill="1" applyBorder="1" applyAlignment="1" applyProtection="1">
      <alignment horizontal="justify" vertical="distributed"/>
      <protection locked="0"/>
    </xf>
    <xf numFmtId="0" fontId="15" fillId="4" borderId="19" xfId="0" applyFont="1" applyFill="1" applyBorder="1" applyAlignment="1" applyProtection="1">
      <alignment horizontal="justify" vertical="distributed"/>
      <protection locked="0"/>
    </xf>
    <xf numFmtId="164" fontId="3" fillId="5" borderId="23" xfId="2" applyFont="1" applyFill="1" applyBorder="1" applyAlignment="1" applyProtection="1">
      <alignment horizontal="right" vertical="center"/>
    </xf>
    <xf numFmtId="0" fontId="15" fillId="4" borderId="6" xfId="0" applyNumberFormat="1" applyFont="1" applyFill="1" applyBorder="1" applyAlignment="1" applyProtection="1">
      <alignment horizontal="center" vertical="center"/>
      <protection locked="0"/>
    </xf>
    <xf numFmtId="2" fontId="15" fillId="4" borderId="6" xfId="0" quotePrefix="1" applyNumberFormat="1" applyFont="1" applyFill="1" applyBorder="1" applyAlignment="1" applyProtection="1">
      <alignment horizontal="right" vertical="center"/>
      <protection locked="0"/>
    </xf>
    <xf numFmtId="0" fontId="15" fillId="4" borderId="6" xfId="0" applyFont="1" applyFill="1" applyBorder="1" applyAlignment="1" applyProtection="1">
      <alignment horizontal="justify" vertical="distributed" wrapText="1"/>
      <protection locked="0"/>
    </xf>
    <xf numFmtId="164" fontId="2" fillId="5" borderId="6" xfId="2" applyFont="1" applyFill="1" applyBorder="1" applyAlignment="1" applyProtection="1">
      <alignment horizontal="right" vertical="center"/>
    </xf>
    <xf numFmtId="164" fontId="2" fillId="5" borderId="7" xfId="2" applyFont="1" applyFill="1" applyBorder="1" applyAlignment="1" applyProtection="1">
      <alignment horizontal="right" vertical="center"/>
    </xf>
    <xf numFmtId="164" fontId="2" fillId="5" borderId="19" xfId="2" applyFont="1" applyFill="1" applyBorder="1" applyAlignment="1" applyProtection="1">
      <alignment horizontal="right" vertical="center"/>
    </xf>
    <xf numFmtId="164" fontId="2" fillId="5" borderId="40" xfId="2" applyFont="1" applyFill="1" applyBorder="1" applyAlignment="1" applyProtection="1">
      <alignment horizontal="right" vertical="center"/>
    </xf>
    <xf numFmtId="164" fontId="3" fillId="5" borderId="6" xfId="2" applyFont="1" applyFill="1" applyBorder="1" applyAlignment="1" applyProtection="1">
      <alignment horizontal="right" vertical="center"/>
    </xf>
    <xf numFmtId="164" fontId="3" fillId="5" borderId="7" xfId="2" applyFont="1" applyFill="1" applyBorder="1" applyAlignment="1" applyProtection="1">
      <alignment horizontal="right" vertical="center"/>
    </xf>
    <xf numFmtId="164" fontId="3" fillId="5" borderId="19" xfId="2" applyFont="1" applyFill="1" applyBorder="1" applyAlignment="1" applyProtection="1">
      <alignment horizontal="right" vertical="center"/>
    </xf>
    <xf numFmtId="49" fontId="21" fillId="4" borderId="6" xfId="0" applyNumberFormat="1" applyFont="1" applyFill="1" applyBorder="1" applyAlignment="1" applyProtection="1">
      <alignment horizontal="center" vertical="center"/>
      <protection locked="0"/>
    </xf>
    <xf numFmtId="49" fontId="21" fillId="4" borderId="19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 vertical="center"/>
      <protection locked="0"/>
    </xf>
    <xf numFmtId="0" fontId="2" fillId="4" borderId="7" xfId="0" applyFont="1" applyFill="1" applyBorder="1" applyAlignment="1" applyProtection="1">
      <alignment horizontal="right" vertical="center"/>
      <protection locked="0"/>
    </xf>
    <xf numFmtId="0" fontId="2" fillId="4" borderId="19" xfId="0" applyFont="1" applyFill="1" applyBorder="1" applyAlignment="1" applyProtection="1">
      <alignment horizontal="right" vertical="center"/>
      <protection locked="0"/>
    </xf>
    <xf numFmtId="164" fontId="4" fillId="3" borderId="24" xfId="2" applyFont="1" applyFill="1" applyBorder="1" applyAlignment="1" applyProtection="1">
      <alignment horizontal="right" vertical="center"/>
    </xf>
    <xf numFmtId="164" fontId="4" fillId="3" borderId="15" xfId="2" applyFont="1" applyFill="1" applyBorder="1" applyAlignment="1" applyProtection="1">
      <alignment horizontal="right" vertical="center"/>
    </xf>
    <xf numFmtId="164" fontId="3" fillId="3" borderId="25" xfId="2" applyFont="1" applyFill="1" applyBorder="1" applyAlignment="1" applyProtection="1">
      <alignment horizontal="right" vertical="center"/>
    </xf>
    <xf numFmtId="164" fontId="3" fillId="3" borderId="24" xfId="2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wrapText="1"/>
    </xf>
    <xf numFmtId="0" fontId="2" fillId="4" borderId="8" xfId="0" applyFont="1" applyFill="1" applyBorder="1" applyAlignment="1" applyProtection="1">
      <alignment horizontal="right" vertical="center"/>
      <protection locked="0"/>
    </xf>
    <xf numFmtId="0" fontId="2" fillId="4" borderId="37" xfId="0" applyFont="1" applyFill="1" applyBorder="1" applyAlignment="1" applyProtection="1">
      <alignment horizontal="right" vertical="center"/>
      <protection locked="0"/>
    </xf>
    <xf numFmtId="0" fontId="27" fillId="4" borderId="24" xfId="0" applyNumberFormat="1" applyFont="1" applyFill="1" applyBorder="1" applyAlignment="1" applyProtection="1">
      <alignment horizontal="center" vertical="center"/>
      <protection locked="0"/>
    </xf>
    <xf numFmtId="49" fontId="27" fillId="4" borderId="24" xfId="0" applyNumberFormat="1" applyFont="1" applyFill="1" applyBorder="1" applyAlignment="1" applyProtection="1">
      <alignment horizontal="center" vertical="center"/>
      <protection locked="0"/>
    </xf>
    <xf numFmtId="0" fontId="27" fillId="4" borderId="24" xfId="0" applyFont="1" applyFill="1" applyBorder="1" applyAlignment="1" applyProtection="1">
      <alignment horizontal="justify" vertical="distributed"/>
      <protection locked="0"/>
    </xf>
    <xf numFmtId="2" fontId="27" fillId="4" borderId="24" xfId="0" applyNumberFormat="1" applyFont="1" applyFill="1" applyBorder="1" applyAlignment="1" applyProtection="1">
      <alignment horizontal="right" vertical="center"/>
      <protection locked="0"/>
    </xf>
    <xf numFmtId="164" fontId="27" fillId="5" borderId="24" xfId="2" applyFont="1" applyFill="1" applyBorder="1" applyAlignment="1" applyProtection="1">
      <alignment horizontal="right" vertical="center"/>
    </xf>
    <xf numFmtId="0" fontId="0" fillId="3" borderId="15" xfId="0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4" fontId="28" fillId="5" borderId="24" xfId="2" applyFont="1" applyFill="1" applyBorder="1" applyAlignment="1" applyProtection="1">
      <alignment horizontal="right" vertical="center"/>
    </xf>
    <xf numFmtId="0" fontId="29" fillId="4" borderId="24" xfId="0" applyFont="1" applyFill="1" applyBorder="1" applyAlignment="1" applyProtection="1">
      <alignment horizontal="justify" vertical="distributed"/>
      <protection locked="0"/>
    </xf>
    <xf numFmtId="2" fontId="29" fillId="4" borderId="24" xfId="0" applyNumberFormat="1" applyFont="1" applyFill="1" applyBorder="1" applyAlignment="1" applyProtection="1">
      <alignment horizontal="right" vertical="center"/>
      <protection locked="0"/>
    </xf>
    <xf numFmtId="164" fontId="29" fillId="5" borderId="24" xfId="2" applyFont="1" applyFill="1" applyBorder="1" applyAlignment="1" applyProtection="1">
      <alignment horizontal="right" vertical="center"/>
    </xf>
    <xf numFmtId="164" fontId="30" fillId="5" borderId="24" xfId="2" applyFont="1" applyFill="1" applyBorder="1" applyAlignment="1" applyProtection="1">
      <alignment horizontal="right" vertical="center"/>
    </xf>
    <xf numFmtId="164" fontId="11" fillId="5" borderId="24" xfId="2" applyFont="1" applyFill="1" applyBorder="1" applyAlignment="1" applyProtection="1">
      <alignment horizontal="right" vertical="center"/>
    </xf>
    <xf numFmtId="49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24" xfId="0" applyNumberFormat="1" applyFont="1" applyFill="1" applyBorder="1" applyAlignment="1" applyProtection="1">
      <alignment horizontal="center" vertical="center"/>
      <protection locked="0"/>
    </xf>
    <xf numFmtId="2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2" fillId="5" borderId="24" xfId="2" applyFont="1" applyFill="1" applyBorder="1" applyAlignment="1" applyProtection="1">
      <alignment horizontal="right" vertical="center"/>
    </xf>
    <xf numFmtId="0" fontId="11" fillId="4" borderId="24" xfId="0" applyFont="1" applyFill="1" applyBorder="1" applyAlignment="1" applyProtection="1">
      <alignment horizontal="justify" vertical="distributed"/>
      <protection locked="0"/>
    </xf>
    <xf numFmtId="0" fontId="29" fillId="4" borderId="24" xfId="0" applyFont="1" applyFill="1" applyBorder="1" applyAlignment="1" applyProtection="1">
      <alignment horizontal="justify" vertical="distributed" wrapText="1"/>
      <protection locked="0"/>
    </xf>
    <xf numFmtId="164" fontId="12" fillId="8" borderId="24" xfId="2" applyFont="1" applyFill="1" applyBorder="1" applyAlignment="1" applyProtection="1">
      <alignment horizontal="right" vertical="center"/>
    </xf>
    <xf numFmtId="0" fontId="12" fillId="8" borderId="24" xfId="0" applyFont="1" applyFill="1" applyBorder="1" applyAlignment="1" applyProtection="1">
      <alignment horizontal="justify" vertical="distributed"/>
      <protection locked="0"/>
    </xf>
    <xf numFmtId="0" fontId="11" fillId="4" borderId="24" xfId="0" applyFont="1" applyFill="1" applyBorder="1" applyAlignment="1" applyProtection="1">
      <alignment horizontal="justify" vertical="distributed" wrapText="1"/>
      <protection locked="0"/>
    </xf>
    <xf numFmtId="164" fontId="31" fillId="5" borderId="24" xfId="2" applyFont="1" applyFill="1" applyBorder="1" applyAlignment="1" applyProtection="1">
      <alignment horizontal="right" vertical="center"/>
    </xf>
    <xf numFmtId="0" fontId="27" fillId="4" borderId="24" xfId="0" applyFont="1" applyFill="1" applyBorder="1" applyAlignment="1" applyProtection="1">
      <alignment horizontal="justify" vertical="distributed" wrapText="1"/>
      <protection locked="0"/>
    </xf>
    <xf numFmtId="49" fontId="11" fillId="8" borderId="24" xfId="0" applyNumberFormat="1" applyFont="1" applyFill="1" applyBorder="1" applyAlignment="1" applyProtection="1">
      <alignment horizontal="center" vertical="center"/>
      <protection locked="0"/>
    </xf>
    <xf numFmtId="49" fontId="29" fillId="4" borderId="24" xfId="0" applyNumberFormat="1" applyFont="1" applyFill="1" applyBorder="1" applyAlignment="1" applyProtection="1">
      <alignment horizontal="center" vertical="center"/>
      <protection locked="0"/>
    </xf>
    <xf numFmtId="2" fontId="11" fillId="8" borderId="24" xfId="0" applyNumberFormat="1" applyFont="1" applyFill="1" applyBorder="1" applyAlignment="1" applyProtection="1">
      <alignment horizontal="right" vertical="center"/>
      <protection locked="0"/>
    </xf>
    <xf numFmtId="0" fontId="12" fillId="3" borderId="24" xfId="0" applyFont="1" applyFill="1" applyBorder="1" applyAlignment="1" applyProtection="1">
      <alignment horizontal="center" vertical="center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3" borderId="24" xfId="0" applyFont="1" applyFill="1" applyBorder="1" applyAlignment="1" applyProtection="1">
      <alignment horizontal="center" vertical="center" textRotation="90"/>
    </xf>
    <xf numFmtId="164" fontId="11" fillId="5" borderId="15" xfId="2" applyFont="1" applyFill="1" applyBorder="1" applyAlignment="1" applyProtection="1">
      <alignment horizontal="right" vertical="center"/>
    </xf>
    <xf numFmtId="164" fontId="11" fillId="5" borderId="16" xfId="2" applyFont="1" applyFill="1" applyBorder="1" applyAlignment="1" applyProtection="1">
      <alignment horizontal="right" vertical="center"/>
    </xf>
    <xf numFmtId="164" fontId="11" fillId="5" borderId="17" xfId="2" applyFont="1" applyFill="1" applyBorder="1" applyAlignment="1" applyProtection="1">
      <alignment horizontal="right" vertical="center"/>
    </xf>
    <xf numFmtId="0" fontId="11" fillId="4" borderId="24" xfId="0" applyFont="1" applyFill="1" applyBorder="1" applyAlignment="1" applyProtection="1">
      <alignment horizontal="left" vertical="center"/>
      <protection locked="0"/>
    </xf>
    <xf numFmtId="2" fontId="11" fillId="4" borderId="15" xfId="0" applyNumberFormat="1" applyFont="1" applyFill="1" applyBorder="1" applyAlignment="1" applyProtection="1">
      <alignment horizontal="right" vertical="center"/>
      <protection locked="0"/>
    </xf>
    <xf numFmtId="2" fontId="11" fillId="4" borderId="16" xfId="0" applyNumberFormat="1" applyFont="1" applyFill="1" applyBorder="1" applyAlignment="1" applyProtection="1">
      <alignment horizontal="right" vertical="center"/>
      <protection locked="0"/>
    </xf>
    <xf numFmtId="2" fontId="11" fillId="4" borderId="17" xfId="0" applyNumberFormat="1" applyFont="1" applyFill="1" applyBorder="1" applyAlignment="1" applyProtection="1">
      <alignment horizontal="right" vertical="center"/>
      <protection locked="0"/>
    </xf>
    <xf numFmtId="164" fontId="12" fillId="8" borderId="15" xfId="2" applyFont="1" applyFill="1" applyBorder="1" applyAlignment="1" applyProtection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164" fontId="11" fillId="8" borderId="24" xfId="2" applyFont="1" applyFill="1" applyBorder="1" applyAlignment="1" applyProtection="1">
      <alignment horizontal="right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2" fontId="27" fillId="4" borderId="24" xfId="0" quotePrefix="1" applyNumberFormat="1" applyFont="1" applyFill="1" applyBorder="1" applyAlignment="1" applyProtection="1">
      <alignment horizontal="right" vertical="center"/>
      <protection locked="0"/>
    </xf>
    <xf numFmtId="164" fontId="2" fillId="8" borderId="24" xfId="2" applyFont="1" applyFill="1" applyBorder="1" applyAlignment="1" applyProtection="1">
      <alignment horizontal="right" vertical="center"/>
    </xf>
    <xf numFmtId="0" fontId="2" fillId="4" borderId="24" xfId="0" applyFont="1" applyFill="1" applyBorder="1" applyAlignment="1" applyProtection="1">
      <alignment horizontal="right" vertical="center"/>
      <protection locked="0"/>
    </xf>
    <xf numFmtId="2" fontId="15" fillId="4" borderId="24" xfId="0" applyNumberFormat="1" applyFont="1" applyFill="1" applyBorder="1" applyAlignment="1" applyProtection="1">
      <alignment horizontal="right" vertical="center"/>
      <protection locked="0"/>
    </xf>
    <xf numFmtId="164" fontId="4" fillId="5" borderId="24" xfId="2" applyFont="1" applyFill="1" applyBorder="1" applyAlignment="1" applyProtection="1">
      <alignment horizontal="right" vertical="center"/>
    </xf>
    <xf numFmtId="49" fontId="31" fillId="4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justify" vertical="distributed"/>
      <protection locked="0"/>
    </xf>
    <xf numFmtId="0" fontId="31" fillId="4" borderId="24" xfId="0" applyFont="1" applyFill="1" applyBorder="1" applyAlignment="1" applyProtection="1">
      <alignment horizontal="justify" vertical="distributed"/>
      <protection locked="0"/>
    </xf>
    <xf numFmtId="49" fontId="2" fillId="4" borderId="24" xfId="0" applyNumberFormat="1" applyFont="1" applyFill="1" applyBorder="1" applyAlignment="1" applyProtection="1">
      <alignment horizontal="center" vertical="center"/>
      <protection locked="0"/>
    </xf>
    <xf numFmtId="49" fontId="15" fillId="4" borderId="24" xfId="0" applyNumberFormat="1" applyFont="1" applyFill="1" applyBorder="1" applyAlignment="1" applyProtection="1">
      <alignment horizontal="center" vertical="center"/>
      <protection locked="0"/>
    </xf>
    <xf numFmtId="2" fontId="31" fillId="4" borderId="24" xfId="0" applyNumberFormat="1" applyFont="1" applyFill="1" applyBorder="1" applyAlignment="1" applyProtection="1">
      <alignment horizontal="right" vertical="center"/>
      <protection locked="0"/>
    </xf>
    <xf numFmtId="164" fontId="32" fillId="5" borderId="24" xfId="2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164" fontId="4" fillId="5" borderId="23" xfId="2" applyFont="1" applyFill="1" applyBorder="1" applyAlignment="1" applyProtection="1">
      <alignment horizontal="right" vertical="center"/>
    </xf>
    <xf numFmtId="164" fontId="4" fillId="5" borderId="21" xfId="2" applyFont="1" applyFill="1" applyBorder="1" applyAlignment="1" applyProtection="1">
      <alignment horizontal="right" vertical="center"/>
    </xf>
    <xf numFmtId="164" fontId="4" fillId="5" borderId="8" xfId="2" applyFont="1" applyFill="1" applyBorder="1" applyAlignment="1" applyProtection="1">
      <alignment horizontal="right" vertical="center"/>
    </xf>
    <xf numFmtId="164" fontId="2" fillId="5" borderId="21" xfId="2" applyFont="1" applyFill="1" applyBorder="1" applyAlignment="1" applyProtection="1">
      <alignment horizontal="right" vertical="center"/>
    </xf>
    <xf numFmtId="164" fontId="4" fillId="4" borderId="23" xfId="2" applyFont="1" applyFill="1" applyBorder="1" applyAlignment="1" applyProtection="1">
      <alignment horizontal="right" vertical="center"/>
      <protection locked="0"/>
    </xf>
    <xf numFmtId="164" fontId="4" fillId="4" borderId="26" xfId="2" applyFont="1" applyFill="1" applyBorder="1" applyAlignment="1" applyProtection="1">
      <alignment horizontal="right" vertical="center"/>
      <protection locked="0"/>
    </xf>
    <xf numFmtId="164" fontId="4" fillId="3" borderId="17" xfId="2" applyFont="1" applyFill="1" applyBorder="1" applyAlignment="1" applyProtection="1">
      <alignment horizontal="right" vertical="center"/>
    </xf>
    <xf numFmtId="164" fontId="4" fillId="4" borderId="27" xfId="2" applyFont="1" applyFill="1" applyBorder="1" applyAlignment="1" applyProtection="1">
      <alignment horizontal="righ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horizontal="left" vertical="center"/>
      <protection locked="0"/>
    </xf>
    <xf numFmtId="164" fontId="4" fillId="5" borderId="27" xfId="2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7134225" y="1895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0</xdr:colOff>
      <xdr:row>15</xdr:row>
      <xdr:rowOff>0</xdr:rowOff>
    </xdr:to>
    <xdr:sp macro="" textlink="">
      <xdr:nvSpPr>
        <xdr:cNvPr id="3" name="Desenhando 59"/>
        <xdr:cNvSpPr>
          <a:spLocks/>
        </xdr:cNvSpPr>
      </xdr:nvSpPr>
      <xdr:spPr bwMode="auto">
        <a:xfrm>
          <a:off x="8667750" y="1895475"/>
          <a:ext cx="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0 h 16384"/>
            <a:gd name="T4" fmla="*/ 7490 w 16384"/>
            <a:gd name="T5" fmla="*/ 16384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0</xdr:colOff>
      <xdr:row>15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667750" y="18954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34</xdr:col>
      <xdr:colOff>200025</xdr:colOff>
      <xdr:row>15</xdr:row>
      <xdr:rowOff>0</xdr:rowOff>
    </xdr:to>
    <xdr:sp macro="" textlink="" fLocksText="0">
      <xdr:nvSpPr>
        <xdr:cNvPr id="5" name="Text Box 4"/>
        <xdr:cNvSpPr txBox="1">
          <a:spLocks noChangeArrowheads="1"/>
        </xdr:cNvSpPr>
      </xdr:nvSpPr>
      <xdr:spPr bwMode="auto">
        <a:xfrm>
          <a:off x="1104900" y="1895475"/>
          <a:ext cx="710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1</xdr:col>
      <xdr:colOff>57150</xdr:colOff>
      <xdr:row>1</xdr:row>
      <xdr:rowOff>9525</xdr:rowOff>
    </xdr:from>
    <xdr:to>
      <xdr:col>10</xdr:col>
      <xdr:colOff>28575</xdr:colOff>
      <xdr:row>3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95250"/>
          <a:ext cx="2019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287" name="Oval 1"/>
        <xdr:cNvSpPr>
          <a:spLocks noChangeArrowheads="1"/>
        </xdr:cNvSpPr>
      </xdr:nvSpPr>
      <xdr:spPr bwMode="auto">
        <a:xfrm>
          <a:off x="7239000" y="1895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0</xdr:colOff>
      <xdr:row>15</xdr:row>
      <xdr:rowOff>0</xdr:rowOff>
    </xdr:to>
    <xdr:sp macro="" textlink="">
      <xdr:nvSpPr>
        <xdr:cNvPr id="11288" name="Desenhando 59"/>
        <xdr:cNvSpPr>
          <a:spLocks/>
        </xdr:cNvSpPr>
      </xdr:nvSpPr>
      <xdr:spPr bwMode="auto">
        <a:xfrm>
          <a:off x="8772525" y="1895475"/>
          <a:ext cx="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0 h 16384"/>
            <a:gd name="T4" fmla="*/ 7490 w 16384"/>
            <a:gd name="T5" fmla="*/ 16384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0</xdr:colOff>
      <xdr:row>15</xdr:row>
      <xdr:rowOff>0</xdr:rowOff>
    </xdr:to>
    <xdr:sp macro="" textlink="">
      <xdr:nvSpPr>
        <xdr:cNvPr id="11289" name="Rectangle 3"/>
        <xdr:cNvSpPr>
          <a:spLocks noChangeArrowheads="1"/>
        </xdr:cNvSpPr>
      </xdr:nvSpPr>
      <xdr:spPr bwMode="auto">
        <a:xfrm>
          <a:off x="8772525" y="18954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34</xdr:col>
      <xdr:colOff>200025</xdr:colOff>
      <xdr:row>15</xdr:row>
      <xdr:rowOff>0</xdr:rowOff>
    </xdr:to>
    <xdr:sp macro="" textlink="" fLocksText="0">
      <xdr:nvSpPr>
        <xdr:cNvPr id="11268" name="Text Box 4"/>
        <xdr:cNvSpPr txBox="1">
          <a:spLocks noChangeArrowheads="1"/>
        </xdr:cNvSpPr>
      </xdr:nvSpPr>
      <xdr:spPr bwMode="auto">
        <a:xfrm>
          <a:off x="1104900" y="1895475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1</xdr:col>
      <xdr:colOff>57150</xdr:colOff>
      <xdr:row>1</xdr:row>
      <xdr:rowOff>9525</xdr:rowOff>
    </xdr:from>
    <xdr:to>
      <xdr:col>10</xdr:col>
      <xdr:colOff>28575</xdr:colOff>
      <xdr:row>3</xdr:row>
      <xdr:rowOff>19050</xdr:rowOff>
    </xdr:to>
    <xdr:pic>
      <xdr:nvPicPr>
        <xdr:cNvPr id="112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829" y="97971"/>
          <a:ext cx="2005692" cy="322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38100</xdr:rowOff>
        </xdr:from>
        <xdr:to>
          <xdr:col>21</xdr:col>
          <xdr:colOff>133350</xdr:colOff>
          <xdr:row>16</xdr:row>
          <xdr:rowOff>38100</xdr:rowOff>
        </xdr:to>
        <xdr:sp macro="" textlink="">
          <xdr:nvSpPr>
            <xdr:cNvPr id="11270" name="OptionButton1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14</xdr:row>
          <xdr:rowOff>38100</xdr:rowOff>
        </xdr:from>
        <xdr:to>
          <xdr:col>32</xdr:col>
          <xdr:colOff>66675</xdr:colOff>
          <xdr:row>16</xdr:row>
          <xdr:rowOff>38100</xdr:rowOff>
        </xdr:to>
        <xdr:sp macro="" textlink="">
          <xdr:nvSpPr>
            <xdr:cNvPr id="11271" name="OptionButton2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12311" name="Oval 1"/>
        <xdr:cNvSpPr>
          <a:spLocks noChangeArrowheads="1"/>
        </xdr:cNvSpPr>
      </xdr:nvSpPr>
      <xdr:spPr bwMode="auto">
        <a:xfrm>
          <a:off x="7239000" y="1895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2312" name="Desenhando 59"/>
        <xdr:cNvSpPr>
          <a:spLocks/>
        </xdr:cNvSpPr>
      </xdr:nvSpPr>
      <xdr:spPr bwMode="auto">
        <a:xfrm>
          <a:off x="8772525" y="1895475"/>
          <a:ext cx="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0 h 16384"/>
            <a:gd name="T4" fmla="*/ 7490 w 16384"/>
            <a:gd name="T5" fmla="*/ 16384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2313" name="Rectangle 3"/>
        <xdr:cNvSpPr>
          <a:spLocks noChangeArrowheads="1"/>
        </xdr:cNvSpPr>
      </xdr:nvSpPr>
      <xdr:spPr bwMode="auto">
        <a:xfrm>
          <a:off x="8772525" y="18954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37</xdr:col>
      <xdr:colOff>200025</xdr:colOff>
      <xdr:row>15</xdr:row>
      <xdr:rowOff>0</xdr:rowOff>
    </xdr:to>
    <xdr:sp macro="" textlink="" fLocksText="0">
      <xdr:nvSpPr>
        <xdr:cNvPr id="12292" name="Text Box 4"/>
        <xdr:cNvSpPr txBox="1">
          <a:spLocks noChangeArrowheads="1"/>
        </xdr:cNvSpPr>
      </xdr:nvSpPr>
      <xdr:spPr bwMode="auto">
        <a:xfrm>
          <a:off x="1104900" y="1895475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1</xdr:col>
      <xdr:colOff>57150</xdr:colOff>
      <xdr:row>1</xdr:row>
      <xdr:rowOff>9525</xdr:rowOff>
    </xdr:from>
    <xdr:to>
      <xdr:col>10</xdr:col>
      <xdr:colOff>28575</xdr:colOff>
      <xdr:row>3</xdr:row>
      <xdr:rowOff>19050</xdr:rowOff>
    </xdr:to>
    <xdr:pic>
      <xdr:nvPicPr>
        <xdr:cNvPr id="123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95250"/>
          <a:ext cx="2019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24</xdr:col>
          <xdr:colOff>57150</xdr:colOff>
          <xdr:row>16</xdr:row>
          <xdr:rowOff>28575</xdr:rowOff>
        </xdr:to>
        <xdr:sp macro="" textlink="">
          <xdr:nvSpPr>
            <xdr:cNvPr id="12294" name="OptionButton1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14</xdr:row>
          <xdr:rowOff>28575</xdr:rowOff>
        </xdr:from>
        <xdr:to>
          <xdr:col>35</xdr:col>
          <xdr:colOff>9525</xdr:colOff>
          <xdr:row>16</xdr:row>
          <xdr:rowOff>28575</xdr:rowOff>
        </xdr:to>
        <xdr:sp macro="" textlink="">
          <xdr:nvSpPr>
            <xdr:cNvPr id="12295" name="OptionButton2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13335" name="Oval 1"/>
        <xdr:cNvSpPr>
          <a:spLocks noChangeArrowheads="1"/>
        </xdr:cNvSpPr>
      </xdr:nvSpPr>
      <xdr:spPr bwMode="auto">
        <a:xfrm>
          <a:off x="7239000" y="1895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3336" name="Desenhando 59"/>
        <xdr:cNvSpPr>
          <a:spLocks/>
        </xdr:cNvSpPr>
      </xdr:nvSpPr>
      <xdr:spPr bwMode="auto">
        <a:xfrm>
          <a:off x="8772525" y="1895475"/>
          <a:ext cx="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0 h 16384"/>
            <a:gd name="T4" fmla="*/ 7490 w 16384"/>
            <a:gd name="T5" fmla="*/ 16384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3337" name="Rectangle 3"/>
        <xdr:cNvSpPr>
          <a:spLocks noChangeArrowheads="1"/>
        </xdr:cNvSpPr>
      </xdr:nvSpPr>
      <xdr:spPr bwMode="auto">
        <a:xfrm>
          <a:off x="8772525" y="18954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37</xdr:col>
      <xdr:colOff>200025</xdr:colOff>
      <xdr:row>15</xdr:row>
      <xdr:rowOff>0</xdr:rowOff>
    </xdr:to>
    <xdr:sp macro="" textlink="" fLocksText="0">
      <xdr:nvSpPr>
        <xdr:cNvPr id="13316" name="Text Box 4"/>
        <xdr:cNvSpPr txBox="1">
          <a:spLocks noChangeArrowheads="1"/>
        </xdr:cNvSpPr>
      </xdr:nvSpPr>
      <xdr:spPr bwMode="auto">
        <a:xfrm>
          <a:off x="1104900" y="1895475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1</xdr:col>
      <xdr:colOff>57150</xdr:colOff>
      <xdr:row>1</xdr:row>
      <xdr:rowOff>9525</xdr:rowOff>
    </xdr:from>
    <xdr:to>
      <xdr:col>10</xdr:col>
      <xdr:colOff>28575</xdr:colOff>
      <xdr:row>3</xdr:row>
      <xdr:rowOff>19050</xdr:rowOff>
    </xdr:to>
    <xdr:pic>
      <xdr:nvPicPr>
        <xdr:cNvPr id="133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95250"/>
          <a:ext cx="2019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24</xdr:col>
          <xdr:colOff>57150</xdr:colOff>
          <xdr:row>16</xdr:row>
          <xdr:rowOff>28575</xdr:rowOff>
        </xdr:to>
        <xdr:sp macro="" textlink="">
          <xdr:nvSpPr>
            <xdr:cNvPr id="13318" name="OptionButton1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14</xdr:row>
          <xdr:rowOff>28575</xdr:rowOff>
        </xdr:from>
        <xdr:to>
          <xdr:col>35</xdr:col>
          <xdr:colOff>9525</xdr:colOff>
          <xdr:row>16</xdr:row>
          <xdr:rowOff>28575</xdr:rowOff>
        </xdr:to>
        <xdr:sp macro="" textlink="">
          <xdr:nvSpPr>
            <xdr:cNvPr id="13319" name="OptionButton2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14359" name="Oval 1"/>
        <xdr:cNvSpPr>
          <a:spLocks noChangeArrowheads="1"/>
        </xdr:cNvSpPr>
      </xdr:nvSpPr>
      <xdr:spPr bwMode="auto">
        <a:xfrm>
          <a:off x="7239000" y="1895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4360" name="Desenhando 59"/>
        <xdr:cNvSpPr>
          <a:spLocks/>
        </xdr:cNvSpPr>
      </xdr:nvSpPr>
      <xdr:spPr bwMode="auto">
        <a:xfrm>
          <a:off x="8772525" y="1895475"/>
          <a:ext cx="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0 h 16384"/>
            <a:gd name="T4" fmla="*/ 7490 w 16384"/>
            <a:gd name="T5" fmla="*/ 16384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4361" name="Rectangle 3"/>
        <xdr:cNvSpPr>
          <a:spLocks noChangeArrowheads="1"/>
        </xdr:cNvSpPr>
      </xdr:nvSpPr>
      <xdr:spPr bwMode="auto">
        <a:xfrm>
          <a:off x="8772525" y="18954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37</xdr:col>
      <xdr:colOff>200025</xdr:colOff>
      <xdr:row>15</xdr:row>
      <xdr:rowOff>0</xdr:rowOff>
    </xdr:to>
    <xdr:sp macro="" textlink="" fLocksText="0">
      <xdr:nvSpPr>
        <xdr:cNvPr id="14340" name="Text Box 4"/>
        <xdr:cNvSpPr txBox="1">
          <a:spLocks noChangeArrowheads="1"/>
        </xdr:cNvSpPr>
      </xdr:nvSpPr>
      <xdr:spPr bwMode="auto">
        <a:xfrm>
          <a:off x="1104900" y="1895475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1</xdr:col>
      <xdr:colOff>57150</xdr:colOff>
      <xdr:row>1</xdr:row>
      <xdr:rowOff>9525</xdr:rowOff>
    </xdr:from>
    <xdr:to>
      <xdr:col>10</xdr:col>
      <xdr:colOff>28575</xdr:colOff>
      <xdr:row>3</xdr:row>
      <xdr:rowOff>19050</xdr:rowOff>
    </xdr:to>
    <xdr:pic>
      <xdr:nvPicPr>
        <xdr:cNvPr id="143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95250"/>
          <a:ext cx="2019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24</xdr:col>
          <xdr:colOff>57150</xdr:colOff>
          <xdr:row>16</xdr:row>
          <xdr:rowOff>28575</xdr:rowOff>
        </xdr:to>
        <xdr:sp macro="" textlink="">
          <xdr:nvSpPr>
            <xdr:cNvPr id="14342" name="OptionButton1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14</xdr:row>
          <xdr:rowOff>28575</xdr:rowOff>
        </xdr:from>
        <xdr:to>
          <xdr:col>35</xdr:col>
          <xdr:colOff>9525</xdr:colOff>
          <xdr:row>16</xdr:row>
          <xdr:rowOff>28575</xdr:rowOff>
        </xdr:to>
        <xdr:sp macro="" textlink="">
          <xdr:nvSpPr>
            <xdr:cNvPr id="14343" name="OptionButton2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15383" name="Oval 1"/>
        <xdr:cNvSpPr>
          <a:spLocks noChangeArrowheads="1"/>
        </xdr:cNvSpPr>
      </xdr:nvSpPr>
      <xdr:spPr bwMode="auto">
        <a:xfrm>
          <a:off x="7200900" y="1895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5384" name="Desenhando 59"/>
        <xdr:cNvSpPr>
          <a:spLocks/>
        </xdr:cNvSpPr>
      </xdr:nvSpPr>
      <xdr:spPr bwMode="auto">
        <a:xfrm>
          <a:off x="8734425" y="1895475"/>
          <a:ext cx="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0 h 16384"/>
            <a:gd name="T4" fmla="*/ 7490 w 16384"/>
            <a:gd name="T5" fmla="*/ 16384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5385" name="Rectangle 3"/>
        <xdr:cNvSpPr>
          <a:spLocks noChangeArrowheads="1"/>
        </xdr:cNvSpPr>
      </xdr:nvSpPr>
      <xdr:spPr bwMode="auto">
        <a:xfrm>
          <a:off x="8734425" y="18954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37</xdr:col>
      <xdr:colOff>200025</xdr:colOff>
      <xdr:row>15</xdr:row>
      <xdr:rowOff>0</xdr:rowOff>
    </xdr:to>
    <xdr:sp macro="" textlink="" fLocksText="0">
      <xdr:nvSpPr>
        <xdr:cNvPr id="15364" name="Text Box 4"/>
        <xdr:cNvSpPr txBox="1">
          <a:spLocks noChangeArrowheads="1"/>
        </xdr:cNvSpPr>
      </xdr:nvSpPr>
      <xdr:spPr bwMode="auto">
        <a:xfrm>
          <a:off x="1104900" y="1895475"/>
          <a:ext cx="7172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1</xdr:col>
      <xdr:colOff>57150</xdr:colOff>
      <xdr:row>1</xdr:row>
      <xdr:rowOff>9525</xdr:rowOff>
    </xdr:from>
    <xdr:to>
      <xdr:col>10</xdr:col>
      <xdr:colOff>28575</xdr:colOff>
      <xdr:row>3</xdr:row>
      <xdr:rowOff>19050</xdr:rowOff>
    </xdr:to>
    <xdr:pic>
      <xdr:nvPicPr>
        <xdr:cNvPr id="153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95250"/>
          <a:ext cx="2019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24</xdr:col>
          <xdr:colOff>19050</xdr:colOff>
          <xdr:row>16</xdr:row>
          <xdr:rowOff>28575</xdr:rowOff>
        </xdr:to>
        <xdr:sp macro="" textlink="">
          <xdr:nvSpPr>
            <xdr:cNvPr id="15366" name="OptionButton1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14</xdr:row>
          <xdr:rowOff>28575</xdr:rowOff>
        </xdr:from>
        <xdr:to>
          <xdr:col>35</xdr:col>
          <xdr:colOff>9525</xdr:colOff>
          <xdr:row>16</xdr:row>
          <xdr:rowOff>28575</xdr:rowOff>
        </xdr:to>
        <xdr:sp macro="" textlink="">
          <xdr:nvSpPr>
            <xdr:cNvPr id="15367" name="OptionButton2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16407" name="Oval 1"/>
        <xdr:cNvSpPr>
          <a:spLocks noChangeArrowheads="1"/>
        </xdr:cNvSpPr>
      </xdr:nvSpPr>
      <xdr:spPr bwMode="auto">
        <a:xfrm>
          <a:off x="7239000" y="1895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6408" name="Desenhando 59"/>
        <xdr:cNvSpPr>
          <a:spLocks/>
        </xdr:cNvSpPr>
      </xdr:nvSpPr>
      <xdr:spPr bwMode="auto">
        <a:xfrm>
          <a:off x="8772525" y="1895475"/>
          <a:ext cx="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0 h 16384"/>
            <a:gd name="T4" fmla="*/ 7490 w 16384"/>
            <a:gd name="T5" fmla="*/ 16384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6409" name="Rectangle 3"/>
        <xdr:cNvSpPr>
          <a:spLocks noChangeArrowheads="1"/>
        </xdr:cNvSpPr>
      </xdr:nvSpPr>
      <xdr:spPr bwMode="auto">
        <a:xfrm>
          <a:off x="8772525" y="18954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37</xdr:col>
      <xdr:colOff>200025</xdr:colOff>
      <xdr:row>15</xdr:row>
      <xdr:rowOff>0</xdr:rowOff>
    </xdr:to>
    <xdr:sp macro="" textlink="" fLocksText="0">
      <xdr:nvSpPr>
        <xdr:cNvPr id="16388" name="Text Box 4"/>
        <xdr:cNvSpPr txBox="1">
          <a:spLocks noChangeArrowheads="1"/>
        </xdr:cNvSpPr>
      </xdr:nvSpPr>
      <xdr:spPr bwMode="auto">
        <a:xfrm>
          <a:off x="1104900" y="1895475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1</xdr:col>
      <xdr:colOff>57150</xdr:colOff>
      <xdr:row>1</xdr:row>
      <xdr:rowOff>9525</xdr:rowOff>
    </xdr:from>
    <xdr:to>
      <xdr:col>10</xdr:col>
      <xdr:colOff>28575</xdr:colOff>
      <xdr:row>3</xdr:row>
      <xdr:rowOff>19050</xdr:rowOff>
    </xdr:to>
    <xdr:pic>
      <xdr:nvPicPr>
        <xdr:cNvPr id="164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95250"/>
          <a:ext cx="2019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24</xdr:col>
          <xdr:colOff>57150</xdr:colOff>
          <xdr:row>16</xdr:row>
          <xdr:rowOff>28575</xdr:rowOff>
        </xdr:to>
        <xdr:sp macro="" textlink="">
          <xdr:nvSpPr>
            <xdr:cNvPr id="16390" name="OptionButton1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14</xdr:row>
          <xdr:rowOff>28575</xdr:rowOff>
        </xdr:from>
        <xdr:to>
          <xdr:col>35</xdr:col>
          <xdr:colOff>9525</xdr:colOff>
          <xdr:row>16</xdr:row>
          <xdr:rowOff>28575</xdr:rowOff>
        </xdr:to>
        <xdr:sp macro="" textlink="">
          <xdr:nvSpPr>
            <xdr:cNvPr id="16391" name="OptionButton2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2.emf"/><Relationship Id="rId2" Type="http://schemas.openxmlformats.org/officeDocument/2006/relationships/hyperlink" Target="http://www.lojaeletrica.com.br/conector-medicao-cabos-cobre-16-a-70mm-tel560gtp30,product,2410203600071,dept,0.aspx" TargetMode="External"/><Relationship Id="rId1" Type="http://schemas.openxmlformats.org/officeDocument/2006/relationships/hyperlink" Target="https://www.induspar.com/poste-de-jardim-reto-1-globo-30cm?parceiro=7790&amp;gclid=CjwKCAjwk9HWBRApEiwA6mKWafnQy2RUyVm3gkJvwfvdBcSA26zJv-jrJ2C4KNLc8N_Hi1gElDJgnBoCXiYQAvD_BwE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5"/>
  <sheetViews>
    <sheetView topLeftCell="A167" workbookViewId="0">
      <selection activeCell="AF178" sqref="AF178:AK179"/>
    </sheetView>
  </sheetViews>
  <sheetFormatPr defaultColWidth="9.140625" defaultRowHeight="12"/>
  <cols>
    <col min="1" max="1" width="2.28515625" style="3" customWidth="1"/>
    <col min="2" max="2" width="4.42578125" style="2" customWidth="1"/>
    <col min="3" max="5" width="3.28515625" style="2" customWidth="1"/>
    <col min="6" max="11" width="3.28515625" style="30" customWidth="1"/>
    <col min="12" max="19" width="3.28515625" style="3" customWidth="1"/>
    <col min="20" max="20" width="5.7109375" style="3" customWidth="1"/>
    <col min="21" max="23" width="3.28515625" style="3" customWidth="1"/>
    <col min="24" max="24" width="9.140625" style="3" customWidth="1"/>
    <col min="25" max="37" width="3.28515625" style="3" customWidth="1"/>
    <col min="38" max="38" width="3.28515625" style="3" hidden="1" customWidth="1"/>
    <col min="39" max="44" width="3.28515625" style="3" customWidth="1"/>
    <col min="45" max="45" width="3.28515625" style="5" customWidth="1"/>
    <col min="46" max="46" width="7.140625" style="3" customWidth="1"/>
    <col min="47" max="54" width="3.28515625" style="3" customWidth="1"/>
    <col min="55" max="16384" width="9.140625" style="3"/>
  </cols>
  <sheetData>
    <row r="1" spans="2:45">
      <c r="F1" s="3"/>
      <c r="G1" s="3"/>
      <c r="H1" s="3"/>
      <c r="I1" s="3"/>
      <c r="J1" s="3"/>
      <c r="K1" s="3"/>
      <c r="AG1" s="4"/>
    </row>
    <row r="2" spans="2:45" ht="15">
      <c r="B2" s="4"/>
      <c r="C2" s="4"/>
      <c r="D2" s="4"/>
      <c r="E2" s="4"/>
      <c r="F2" s="3"/>
      <c r="G2" s="3"/>
      <c r="H2" s="3"/>
      <c r="I2" s="3"/>
      <c r="J2" s="3"/>
      <c r="K2" s="3"/>
      <c r="M2" s="6"/>
      <c r="N2" s="171" t="s">
        <v>23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8"/>
      <c r="AE2" s="7"/>
      <c r="AF2" s="7"/>
      <c r="AG2" s="7"/>
      <c r="AH2" s="7"/>
      <c r="AI2" s="8"/>
      <c r="AJ2" s="8"/>
      <c r="AK2" s="8"/>
    </row>
    <row r="3" spans="2:45">
      <c r="B3" s="4"/>
      <c r="C3" s="4"/>
      <c r="D3" s="4"/>
      <c r="E3" s="4"/>
      <c r="F3" s="3"/>
      <c r="G3" s="3"/>
      <c r="H3" s="3"/>
      <c r="I3" s="3"/>
      <c r="J3" s="3"/>
      <c r="K3" s="3"/>
      <c r="M3" s="9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67"/>
      <c r="AE3" s="67"/>
      <c r="AF3" s="67"/>
      <c r="AG3" s="67"/>
      <c r="AH3" s="67"/>
      <c r="AI3" s="67"/>
      <c r="AJ3" s="67"/>
      <c r="AK3" s="67"/>
    </row>
    <row r="4" spans="2:45">
      <c r="B4" s="4"/>
      <c r="C4" s="4"/>
      <c r="D4" s="4"/>
      <c r="E4" s="4"/>
      <c r="F4" s="3"/>
      <c r="G4" s="3"/>
      <c r="H4" s="3"/>
      <c r="I4" s="9"/>
      <c r="J4" s="3"/>
      <c r="K4" s="3"/>
    </row>
    <row r="5" spans="2:45" s="8" customFormat="1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92"/>
      <c r="Z5" s="92"/>
      <c r="AA5" s="92"/>
      <c r="AB5" s="173" t="s">
        <v>22</v>
      </c>
      <c r="AC5" s="173"/>
      <c r="AD5" s="173"/>
      <c r="AE5" s="173"/>
      <c r="AF5" s="173"/>
      <c r="AG5" s="173"/>
      <c r="AH5" s="173"/>
      <c r="AI5" s="173"/>
      <c r="AJ5" s="173"/>
      <c r="AK5" s="173"/>
      <c r="AS5" s="11"/>
    </row>
    <row r="6" spans="2:45">
      <c r="B6" s="1"/>
      <c r="C6" s="1"/>
      <c r="D6" s="1"/>
      <c r="E6" s="1"/>
      <c r="F6" s="12"/>
      <c r="G6" s="12"/>
      <c r="H6" s="12"/>
      <c r="I6" s="12"/>
      <c r="J6" s="12"/>
      <c r="K6" s="12"/>
      <c r="L6" s="13"/>
      <c r="M6" s="14"/>
    </row>
    <row r="7" spans="2:45" s="4" customFormat="1">
      <c r="B7" s="15" t="s">
        <v>0</v>
      </c>
      <c r="C7" s="2"/>
      <c r="D7" s="2"/>
      <c r="E7" s="2"/>
      <c r="F7" s="2"/>
      <c r="G7" s="2"/>
      <c r="H7" s="2"/>
      <c r="I7" s="2"/>
      <c r="W7" s="2"/>
      <c r="X7" s="2"/>
      <c r="Y7" s="2"/>
      <c r="AB7" s="15" t="s">
        <v>2</v>
      </c>
      <c r="AK7" s="16"/>
      <c r="AS7" s="17"/>
    </row>
    <row r="8" spans="2:45" s="4" customFormat="1" ht="15.75">
      <c r="B8" s="174" t="s">
        <v>238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6"/>
      <c r="AB8" s="177" t="s">
        <v>239</v>
      </c>
      <c r="AC8" s="178"/>
      <c r="AD8" s="178"/>
      <c r="AE8" s="178"/>
      <c r="AF8" s="178"/>
      <c r="AG8" s="178"/>
      <c r="AH8" s="178"/>
      <c r="AI8" s="178"/>
      <c r="AJ8" s="178"/>
      <c r="AK8" s="179"/>
      <c r="AS8" s="17"/>
    </row>
    <row r="9" spans="2:45" s="20" customFormat="1" ht="6.75">
      <c r="B9" s="18"/>
      <c r="C9" s="18"/>
      <c r="D9" s="18"/>
      <c r="E9" s="18"/>
      <c r="F9" s="19"/>
      <c r="G9" s="19"/>
      <c r="H9" s="19"/>
      <c r="I9" s="19"/>
      <c r="J9" s="19"/>
      <c r="K9" s="19"/>
      <c r="AS9" s="23"/>
    </row>
    <row r="10" spans="2:45" s="4" customFormat="1" ht="12.75">
      <c r="B10" s="15" t="s">
        <v>12</v>
      </c>
      <c r="C10" s="2"/>
      <c r="D10" s="2"/>
      <c r="E10" s="2"/>
      <c r="W10" s="15" t="s">
        <v>10</v>
      </c>
      <c r="Y10" s="2"/>
      <c r="Z10" s="2"/>
      <c r="AA10" s="2"/>
      <c r="AC10" s="2"/>
      <c r="AD10" s="25"/>
      <c r="AI10" s="26"/>
      <c r="AJ10" s="24" t="s">
        <v>11</v>
      </c>
      <c r="AK10" s="27"/>
      <c r="AS10" s="17"/>
    </row>
    <row r="11" spans="2:45">
      <c r="B11" s="143" t="s">
        <v>237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5"/>
      <c r="W11" s="143" t="s">
        <v>236</v>
      </c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80" t="s">
        <v>8</v>
      </c>
      <c r="AK11" s="181"/>
    </row>
    <row r="12" spans="2:45" s="20" customFormat="1">
      <c r="B12" s="18"/>
      <c r="C12" s="18"/>
      <c r="D12" s="18"/>
      <c r="E12" s="18"/>
      <c r="F12" s="19"/>
      <c r="G12" s="19"/>
      <c r="H12" s="19"/>
      <c r="I12" s="19"/>
      <c r="J12" s="19"/>
      <c r="K12" s="19"/>
      <c r="W12" s="21"/>
      <c r="AH12" s="22"/>
      <c r="AI12" s="8"/>
      <c r="AJ12" s="8"/>
      <c r="AK12" s="8"/>
      <c r="AS12" s="23"/>
    </row>
    <row r="13" spans="2:45" s="4" customFormat="1">
      <c r="B13" s="24" t="s">
        <v>9</v>
      </c>
      <c r="F13" s="2"/>
      <c r="G13" s="2"/>
      <c r="H13" s="2"/>
      <c r="I13" s="2"/>
      <c r="W13" s="15" t="s">
        <v>17</v>
      </c>
      <c r="AD13" s="15" t="s">
        <v>1</v>
      </c>
      <c r="AG13" s="2"/>
      <c r="AS13" s="17"/>
    </row>
    <row r="14" spans="2:45" s="4" customFormat="1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5"/>
      <c r="W14" s="146"/>
      <c r="X14" s="147"/>
      <c r="Y14" s="147"/>
      <c r="Z14" s="147"/>
      <c r="AA14" s="147"/>
      <c r="AB14" s="147"/>
      <c r="AC14" s="148"/>
      <c r="AD14" s="146">
        <v>41760</v>
      </c>
      <c r="AE14" s="147"/>
      <c r="AF14" s="147"/>
      <c r="AG14" s="147"/>
      <c r="AH14" s="147"/>
      <c r="AI14" s="147"/>
      <c r="AJ14" s="147"/>
      <c r="AK14" s="148"/>
      <c r="AS14" s="17"/>
    </row>
    <row r="16" spans="2:45">
      <c r="B16" s="2" t="s">
        <v>24</v>
      </c>
      <c r="AL16" s="63" t="b">
        <v>1</v>
      </c>
    </row>
    <row r="18" spans="1:45">
      <c r="B18" s="57" t="s">
        <v>20</v>
      </c>
      <c r="C18" s="58"/>
      <c r="D18" s="58"/>
      <c r="E18" s="58"/>
      <c r="F18" s="58"/>
      <c r="G18" s="58"/>
      <c r="H18" s="58"/>
      <c r="I18" s="58"/>
      <c r="J18" s="58"/>
      <c r="K18" s="149" t="s">
        <v>16</v>
      </c>
      <c r="L18" s="150"/>
      <c r="M18" s="150"/>
      <c r="N18" s="150"/>
      <c r="O18" s="150"/>
      <c r="P18" s="151"/>
      <c r="Q18" s="155" t="s">
        <v>19</v>
      </c>
      <c r="R18" s="156"/>
      <c r="S18" s="156"/>
      <c r="T18" s="156"/>
      <c r="U18" s="156"/>
      <c r="V18" s="156"/>
      <c r="W18" s="156"/>
      <c r="X18" s="159" t="s">
        <v>18</v>
      </c>
      <c r="Y18" s="160"/>
      <c r="Z18" s="160"/>
      <c r="AA18" s="160"/>
      <c r="AB18" s="160"/>
      <c r="AC18" s="160"/>
      <c r="AD18" s="160"/>
      <c r="AE18" s="160"/>
      <c r="AF18" s="161"/>
      <c r="AG18" s="165">
        <f>(((1+V23+V20+V21)*(1+V22)*(1+V24))/(1-V25))-1</f>
        <v>0.24935768497647048</v>
      </c>
      <c r="AH18" s="166"/>
      <c r="AI18" s="166"/>
      <c r="AJ18" s="166"/>
      <c r="AK18" s="167"/>
    </row>
    <row r="19" spans="1:45">
      <c r="B19" s="59"/>
      <c r="C19" s="60"/>
      <c r="D19" s="60"/>
      <c r="E19" s="60"/>
      <c r="F19" s="60"/>
      <c r="G19" s="60"/>
      <c r="H19" s="60"/>
      <c r="I19" s="60"/>
      <c r="J19" s="60"/>
      <c r="K19" s="152"/>
      <c r="L19" s="153"/>
      <c r="M19" s="153"/>
      <c r="N19" s="153"/>
      <c r="O19" s="153"/>
      <c r="P19" s="154"/>
      <c r="Q19" s="157"/>
      <c r="R19" s="158"/>
      <c r="S19" s="158"/>
      <c r="T19" s="158"/>
      <c r="U19" s="158"/>
      <c r="V19" s="158"/>
      <c r="W19" s="158"/>
      <c r="X19" s="162"/>
      <c r="Y19" s="163"/>
      <c r="Z19" s="163"/>
      <c r="AA19" s="163"/>
      <c r="AB19" s="163"/>
      <c r="AC19" s="163"/>
      <c r="AD19" s="163"/>
      <c r="AE19" s="163"/>
      <c r="AF19" s="164"/>
      <c r="AG19" s="168"/>
      <c r="AH19" s="169"/>
      <c r="AI19" s="169"/>
      <c r="AJ19" s="169"/>
      <c r="AK19" s="170"/>
    </row>
    <row r="20" spans="1:45">
      <c r="B20" s="32" t="s">
        <v>36</v>
      </c>
      <c r="C20" s="33"/>
      <c r="D20" s="33"/>
      <c r="E20" s="33"/>
      <c r="F20" s="33"/>
      <c r="G20" s="33"/>
      <c r="H20" s="33"/>
      <c r="I20" s="33"/>
      <c r="J20" s="33"/>
      <c r="K20" s="46" t="s">
        <v>15</v>
      </c>
      <c r="L20" s="199">
        <v>8.0000000000000002E-3</v>
      </c>
      <c r="M20" s="199"/>
      <c r="N20" s="44" t="s">
        <v>14</v>
      </c>
      <c r="O20" s="199">
        <v>0.01</v>
      </c>
      <c r="P20" s="200"/>
      <c r="Q20" s="41" t="s">
        <v>25</v>
      </c>
      <c r="R20" s="34"/>
      <c r="S20" s="34"/>
      <c r="T20" s="34"/>
      <c r="U20" s="34"/>
      <c r="V20" s="201">
        <v>8.0999999999999996E-3</v>
      </c>
      <c r="W20" s="202"/>
      <c r="X20" s="203" t="s">
        <v>49</v>
      </c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5"/>
      <c r="AQ20" s="5"/>
      <c r="AS20" s="3"/>
    </row>
    <row r="21" spans="1:45">
      <c r="B21" s="35" t="s">
        <v>41</v>
      </c>
      <c r="C21" s="36"/>
      <c r="D21" s="36"/>
      <c r="E21" s="36"/>
      <c r="F21" s="36"/>
      <c r="G21" s="36"/>
      <c r="H21" s="36"/>
      <c r="I21" s="36"/>
      <c r="J21" s="36"/>
      <c r="K21" s="47" t="s">
        <v>15</v>
      </c>
      <c r="L21" s="195">
        <v>9.7000000000000003E-3</v>
      </c>
      <c r="M21" s="195"/>
      <c r="N21" s="45" t="s">
        <v>14</v>
      </c>
      <c r="O21" s="195">
        <v>1.2699999999999999E-2</v>
      </c>
      <c r="P21" s="196"/>
      <c r="Q21" s="42" t="s">
        <v>26</v>
      </c>
      <c r="R21" s="37"/>
      <c r="S21" s="37"/>
      <c r="T21" s="37"/>
      <c r="U21" s="37"/>
      <c r="V21" s="197">
        <v>1.1900000000000001E-2</v>
      </c>
      <c r="W21" s="198"/>
      <c r="X21" s="206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8"/>
      <c r="AQ21" s="5"/>
      <c r="AS21" s="3"/>
    </row>
    <row r="22" spans="1:45">
      <c r="B22" s="35" t="s">
        <v>37</v>
      </c>
      <c r="C22" s="36"/>
      <c r="D22" s="36"/>
      <c r="E22" s="36"/>
      <c r="F22" s="36"/>
      <c r="G22" s="36"/>
      <c r="H22" s="36"/>
      <c r="I22" s="36"/>
      <c r="J22" s="36"/>
      <c r="K22" s="47" t="s">
        <v>15</v>
      </c>
      <c r="L22" s="195">
        <v>5.8999999999999999E-3</v>
      </c>
      <c r="M22" s="195"/>
      <c r="N22" s="45" t="s">
        <v>14</v>
      </c>
      <c r="O22" s="195">
        <v>1.3899999999999999E-2</v>
      </c>
      <c r="P22" s="196"/>
      <c r="Q22" s="42" t="s">
        <v>27</v>
      </c>
      <c r="R22" s="37"/>
      <c r="S22" s="37"/>
      <c r="T22" s="37"/>
      <c r="U22" s="37"/>
      <c r="V22" s="197">
        <v>8.6999999999999994E-3</v>
      </c>
      <c r="W22" s="198"/>
      <c r="X22" s="206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8"/>
      <c r="AQ22" s="5"/>
      <c r="AS22" s="3"/>
    </row>
    <row r="23" spans="1:45">
      <c r="B23" s="35" t="s">
        <v>38</v>
      </c>
      <c r="C23" s="36"/>
      <c r="D23" s="36"/>
      <c r="E23" s="36"/>
      <c r="F23" s="36"/>
      <c r="G23" s="36"/>
      <c r="H23" s="36"/>
      <c r="I23" s="36"/>
      <c r="J23" s="36"/>
      <c r="K23" s="47" t="s">
        <v>15</v>
      </c>
      <c r="L23" s="195">
        <v>0.03</v>
      </c>
      <c r="M23" s="195"/>
      <c r="N23" s="45" t="s">
        <v>14</v>
      </c>
      <c r="O23" s="195">
        <v>5.5E-2</v>
      </c>
      <c r="P23" s="196"/>
      <c r="Q23" s="42" t="s">
        <v>28</v>
      </c>
      <c r="R23" s="37"/>
      <c r="S23" s="37"/>
      <c r="T23" s="37"/>
      <c r="U23" s="37"/>
      <c r="V23" s="197">
        <v>4.4699999999999997E-2</v>
      </c>
      <c r="W23" s="198"/>
      <c r="X23" s="206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8"/>
      <c r="AQ23" s="5"/>
      <c r="AS23" s="3"/>
    </row>
    <row r="24" spans="1:45">
      <c r="B24" s="35" t="s">
        <v>39</v>
      </c>
      <c r="C24" s="36"/>
      <c r="D24" s="36"/>
      <c r="E24" s="36"/>
      <c r="F24" s="36"/>
      <c r="G24" s="36"/>
      <c r="H24" s="36"/>
      <c r="I24" s="36"/>
      <c r="J24" s="36"/>
      <c r="K24" s="47" t="s">
        <v>15</v>
      </c>
      <c r="L24" s="195">
        <v>6.1600000000000002E-2</v>
      </c>
      <c r="M24" s="195"/>
      <c r="N24" s="45" t="s">
        <v>14</v>
      </c>
      <c r="O24" s="195">
        <v>8.9599999999999999E-2</v>
      </c>
      <c r="P24" s="196"/>
      <c r="Q24" s="42" t="s">
        <v>29</v>
      </c>
      <c r="R24" s="37"/>
      <c r="S24" s="37"/>
      <c r="T24" s="37"/>
      <c r="U24" s="37"/>
      <c r="V24" s="197">
        <v>8.77E-2</v>
      </c>
      <c r="W24" s="198"/>
      <c r="X24" s="206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8"/>
      <c r="AQ24" s="5"/>
      <c r="AS24" s="3"/>
    </row>
    <row r="25" spans="1:45">
      <c r="B25" s="38" t="s">
        <v>40</v>
      </c>
      <c r="C25" s="39"/>
      <c r="D25" s="39"/>
      <c r="E25" s="39"/>
      <c r="F25" s="39"/>
      <c r="G25" s="39"/>
      <c r="H25" s="39"/>
      <c r="I25" s="39"/>
      <c r="J25" s="39"/>
      <c r="K25" s="182" t="s">
        <v>47</v>
      </c>
      <c r="L25" s="183"/>
      <c r="M25" s="183"/>
      <c r="N25" s="183"/>
      <c r="O25" s="183"/>
      <c r="P25" s="184"/>
      <c r="Q25" s="43" t="s">
        <v>30</v>
      </c>
      <c r="R25" s="40"/>
      <c r="S25" s="40"/>
      <c r="T25" s="40"/>
      <c r="U25" s="40"/>
      <c r="V25" s="185">
        <v>6.5000000000000002E-2</v>
      </c>
      <c r="W25" s="186"/>
      <c r="X25" s="209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1"/>
      <c r="AQ25" s="5"/>
      <c r="AS25" s="3"/>
    </row>
    <row r="27" spans="1:45">
      <c r="B27" s="187" t="s">
        <v>3</v>
      </c>
      <c r="C27" s="48"/>
      <c r="D27" s="49"/>
      <c r="E27" s="50"/>
      <c r="F27" s="49"/>
      <c r="G27" s="155" t="s">
        <v>4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90"/>
      <c r="T27" s="155" t="s">
        <v>5</v>
      </c>
      <c r="U27" s="155" t="s">
        <v>6</v>
      </c>
      <c r="V27" s="156"/>
      <c r="W27" s="190"/>
      <c r="X27" s="238" t="s">
        <v>31</v>
      </c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40"/>
    </row>
    <row r="28" spans="1:45" ht="12.75">
      <c r="A28" s="26"/>
      <c r="B28" s="188"/>
      <c r="C28" s="62" t="s">
        <v>43</v>
      </c>
      <c r="D28" s="51"/>
      <c r="E28" s="241" t="s">
        <v>44</v>
      </c>
      <c r="F28" s="242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  <c r="T28" s="191"/>
      <c r="U28" s="191"/>
      <c r="V28" s="192"/>
      <c r="W28" s="193"/>
      <c r="X28" s="238" t="s">
        <v>45</v>
      </c>
      <c r="Y28" s="239"/>
      <c r="Z28" s="239"/>
      <c r="AA28" s="239"/>
      <c r="AB28" s="239"/>
      <c r="AC28" s="243" t="s">
        <v>46</v>
      </c>
      <c r="AD28" s="239"/>
      <c r="AE28" s="239"/>
      <c r="AF28" s="239"/>
      <c r="AG28" s="239"/>
      <c r="AH28" s="239"/>
      <c r="AI28" s="239"/>
      <c r="AJ28" s="239"/>
      <c r="AK28" s="240"/>
    </row>
    <row r="29" spans="1:45" ht="12.75">
      <c r="A29" s="26"/>
      <c r="B29" s="189"/>
      <c r="C29" s="52"/>
      <c r="D29" s="53"/>
      <c r="E29" s="54"/>
      <c r="F29" s="53"/>
      <c r="G29" s="15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94"/>
      <c r="T29" s="157"/>
      <c r="U29" s="157"/>
      <c r="V29" s="158"/>
      <c r="W29" s="194"/>
      <c r="X29" s="91" t="s">
        <v>21</v>
      </c>
      <c r="Y29" s="157" t="s">
        <v>32</v>
      </c>
      <c r="Z29" s="158"/>
      <c r="AA29" s="158"/>
      <c r="AB29" s="158"/>
      <c r="AC29" s="244" t="s">
        <v>21</v>
      </c>
      <c r="AD29" s="158"/>
      <c r="AE29" s="194"/>
      <c r="AF29" s="245" t="s">
        <v>32</v>
      </c>
      <c r="AG29" s="246"/>
      <c r="AH29" s="246"/>
      <c r="AI29" s="246"/>
      <c r="AJ29" s="246"/>
      <c r="AK29" s="247"/>
    </row>
    <row r="30" spans="1:45" ht="12.75">
      <c r="A30" s="26"/>
      <c r="B30" s="70" t="s">
        <v>85</v>
      </c>
      <c r="C30" s="228"/>
      <c r="D30" s="229"/>
      <c r="E30" s="230"/>
      <c r="F30" s="231"/>
      <c r="G30" s="232" t="s">
        <v>62</v>
      </c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4"/>
      <c r="T30" s="73"/>
      <c r="U30" s="235"/>
      <c r="V30" s="236"/>
      <c r="W30" s="237"/>
      <c r="X30" s="80"/>
      <c r="Y30" s="223"/>
      <c r="Z30" s="224"/>
      <c r="AA30" s="224"/>
      <c r="AB30" s="225"/>
      <c r="AC30" s="226"/>
      <c r="AD30" s="227"/>
      <c r="AE30" s="227"/>
      <c r="AF30" s="212"/>
      <c r="AG30" s="212"/>
      <c r="AH30" s="212"/>
      <c r="AI30" s="212"/>
      <c r="AJ30" s="212"/>
      <c r="AK30" s="212"/>
    </row>
    <row r="31" spans="1:45" ht="12.75">
      <c r="A31" s="26"/>
      <c r="B31" s="71" t="s">
        <v>86</v>
      </c>
      <c r="C31" s="213" t="s">
        <v>204</v>
      </c>
      <c r="D31" s="214"/>
      <c r="E31" s="215" t="s">
        <v>56</v>
      </c>
      <c r="F31" s="216"/>
      <c r="G31" s="217" t="s">
        <v>59</v>
      </c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9"/>
      <c r="T31" s="68" t="s">
        <v>225</v>
      </c>
      <c r="U31" s="220">
        <v>4.5</v>
      </c>
      <c r="V31" s="221"/>
      <c r="W31" s="222"/>
      <c r="X31" s="81">
        <v>233.03</v>
      </c>
      <c r="Y31" s="223">
        <f>U31*X31</f>
        <v>1048.635</v>
      </c>
      <c r="Z31" s="224"/>
      <c r="AA31" s="224"/>
      <c r="AB31" s="225"/>
      <c r="AC31" s="226">
        <f>IF(T32="","",ROUND(X31*(1+$AG$18),2))</f>
        <v>291.14</v>
      </c>
      <c r="AD31" s="227"/>
      <c r="AE31" s="227"/>
      <c r="AF31" s="227">
        <f>IF(T32="","",ROUND(U31*AC31,2))</f>
        <v>1310.1300000000001</v>
      </c>
      <c r="AG31" s="227"/>
      <c r="AH31" s="227"/>
      <c r="AI31" s="227"/>
      <c r="AJ31" s="227"/>
      <c r="AK31" s="227"/>
    </row>
    <row r="32" spans="1:45" ht="12.75">
      <c r="A32" s="26"/>
      <c r="B32" s="72" t="s">
        <v>87</v>
      </c>
      <c r="C32" s="213" t="s">
        <v>241</v>
      </c>
      <c r="D32" s="214"/>
      <c r="E32" s="215" t="s">
        <v>56</v>
      </c>
      <c r="F32" s="216"/>
      <c r="G32" s="256" t="s">
        <v>60</v>
      </c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8"/>
      <c r="T32" s="68" t="s">
        <v>225</v>
      </c>
      <c r="U32" s="220">
        <v>20</v>
      </c>
      <c r="V32" s="221"/>
      <c r="W32" s="222"/>
      <c r="X32" s="81">
        <v>193.85</v>
      </c>
      <c r="Y32" s="252">
        <f t="shared" ref="Y32:Y95" si="0">IF(T32="","",ROUND(U32*X32,2))</f>
        <v>3877</v>
      </c>
      <c r="Z32" s="253"/>
      <c r="AA32" s="253"/>
      <c r="AB32" s="254"/>
      <c r="AC32" s="255">
        <f t="shared" ref="AC32:AC95" si="1">IF(T32="","",ROUND(X32*(1+$AG$18),2))</f>
        <v>242.19</v>
      </c>
      <c r="AD32" s="248"/>
      <c r="AE32" s="248"/>
      <c r="AF32" s="248">
        <f t="shared" ref="AF32:AF95" si="2">IF(T32="","",ROUND(U32*AC32,2))</f>
        <v>4843.8</v>
      </c>
      <c r="AG32" s="248"/>
      <c r="AH32" s="248"/>
      <c r="AI32" s="248"/>
      <c r="AJ32" s="248"/>
      <c r="AK32" s="248"/>
    </row>
    <row r="33" spans="1:37" ht="12.75">
      <c r="A33" s="26"/>
      <c r="B33" s="72" t="s">
        <v>88</v>
      </c>
      <c r="C33" s="213" t="s">
        <v>205</v>
      </c>
      <c r="D33" s="214"/>
      <c r="E33" s="215" t="s">
        <v>56</v>
      </c>
      <c r="F33" s="216"/>
      <c r="G33" s="256" t="s">
        <v>61</v>
      </c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8"/>
      <c r="T33" s="68" t="s">
        <v>226</v>
      </c>
      <c r="U33" s="220">
        <v>719.76</v>
      </c>
      <c r="V33" s="221"/>
      <c r="W33" s="222"/>
      <c r="X33" s="81">
        <v>1.75</v>
      </c>
      <c r="Y33" s="252">
        <f t="shared" si="0"/>
        <v>1259.58</v>
      </c>
      <c r="Z33" s="253"/>
      <c r="AA33" s="253"/>
      <c r="AB33" s="254"/>
      <c r="AC33" s="255">
        <f t="shared" si="1"/>
        <v>2.19</v>
      </c>
      <c r="AD33" s="248"/>
      <c r="AE33" s="248"/>
      <c r="AF33" s="248">
        <f t="shared" si="2"/>
        <v>1576.27</v>
      </c>
      <c r="AG33" s="248"/>
      <c r="AH33" s="248"/>
      <c r="AI33" s="248"/>
      <c r="AJ33" s="248"/>
      <c r="AK33" s="248"/>
    </row>
    <row r="34" spans="1:37" ht="12.75">
      <c r="A34" s="26"/>
      <c r="B34" s="72" t="s">
        <v>355</v>
      </c>
      <c r="C34" s="213" t="s">
        <v>240</v>
      </c>
      <c r="D34" s="214"/>
      <c r="E34" s="215" t="s">
        <v>56</v>
      </c>
      <c r="F34" s="216"/>
      <c r="G34" s="256" t="s">
        <v>242</v>
      </c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8"/>
      <c r="T34" s="68" t="s">
        <v>225</v>
      </c>
      <c r="U34" s="220">
        <v>719.76</v>
      </c>
      <c r="V34" s="221"/>
      <c r="W34" s="222"/>
      <c r="X34" s="81">
        <v>3.6</v>
      </c>
      <c r="Y34" s="252">
        <f t="shared" si="0"/>
        <v>2591.14</v>
      </c>
      <c r="Z34" s="253"/>
      <c r="AA34" s="253"/>
      <c r="AB34" s="254"/>
      <c r="AC34" s="255">
        <f t="shared" si="1"/>
        <v>4.5</v>
      </c>
      <c r="AD34" s="248"/>
      <c r="AE34" s="248"/>
      <c r="AF34" s="248">
        <f t="shared" si="2"/>
        <v>3238.92</v>
      </c>
      <c r="AG34" s="248"/>
      <c r="AH34" s="248"/>
      <c r="AI34" s="248"/>
      <c r="AJ34" s="248"/>
      <c r="AK34" s="248"/>
    </row>
    <row r="35" spans="1:37" ht="12.75">
      <c r="A35" s="26"/>
      <c r="B35" s="70" t="s">
        <v>89</v>
      </c>
      <c r="C35" s="213"/>
      <c r="D35" s="214"/>
      <c r="E35" s="215"/>
      <c r="F35" s="216"/>
      <c r="G35" s="249" t="s">
        <v>63</v>
      </c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1"/>
      <c r="T35" s="68"/>
      <c r="U35" s="220"/>
      <c r="V35" s="221"/>
      <c r="W35" s="222"/>
      <c r="X35" s="81"/>
      <c r="Y35" s="252" t="str">
        <f t="shared" si="0"/>
        <v/>
      </c>
      <c r="Z35" s="253"/>
      <c r="AA35" s="253"/>
      <c r="AB35" s="254"/>
      <c r="AC35" s="255" t="str">
        <f t="shared" si="1"/>
        <v/>
      </c>
      <c r="AD35" s="248"/>
      <c r="AE35" s="248"/>
      <c r="AF35" s="212">
        <f>SUM(AF31:AF34)</f>
        <v>10969.12</v>
      </c>
      <c r="AG35" s="212"/>
      <c r="AH35" s="212"/>
      <c r="AI35" s="212"/>
      <c r="AJ35" s="212"/>
      <c r="AK35" s="212"/>
    </row>
    <row r="36" spans="1:37" ht="12.75">
      <c r="A36" s="26"/>
      <c r="B36" s="71" t="s">
        <v>90</v>
      </c>
      <c r="C36" s="213" t="s">
        <v>244</v>
      </c>
      <c r="D36" s="214"/>
      <c r="E36" s="215" t="s">
        <v>56</v>
      </c>
      <c r="F36" s="216"/>
      <c r="G36" s="256" t="s">
        <v>243</v>
      </c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8"/>
      <c r="T36" s="68" t="s">
        <v>227</v>
      </c>
      <c r="U36" s="220">
        <v>184.17</v>
      </c>
      <c r="V36" s="221"/>
      <c r="W36" s="222"/>
      <c r="X36" s="81">
        <v>14.03</v>
      </c>
      <c r="Y36" s="252">
        <f t="shared" si="0"/>
        <v>2583.91</v>
      </c>
      <c r="Z36" s="253"/>
      <c r="AA36" s="253"/>
      <c r="AB36" s="254"/>
      <c r="AC36" s="255">
        <f t="shared" si="1"/>
        <v>17.53</v>
      </c>
      <c r="AD36" s="248"/>
      <c r="AE36" s="248"/>
      <c r="AF36" s="248">
        <f>IF(T36="","",ROUND(U36*AC36,2))</f>
        <v>3228.5</v>
      </c>
      <c r="AG36" s="248"/>
      <c r="AH36" s="248"/>
      <c r="AI36" s="248"/>
      <c r="AJ36" s="248"/>
      <c r="AK36" s="248"/>
    </row>
    <row r="37" spans="1:37" ht="12.75">
      <c r="A37" s="26"/>
      <c r="B37" s="71" t="s">
        <v>91</v>
      </c>
      <c r="C37" s="260">
        <v>79488</v>
      </c>
      <c r="D37" s="214"/>
      <c r="E37" s="215" t="s">
        <v>56</v>
      </c>
      <c r="F37" s="216"/>
      <c r="G37" s="256" t="s">
        <v>234</v>
      </c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8"/>
      <c r="T37" s="68" t="s">
        <v>227</v>
      </c>
      <c r="U37" s="220">
        <v>132.12</v>
      </c>
      <c r="V37" s="221"/>
      <c r="W37" s="222"/>
      <c r="X37" s="81">
        <v>3.58</v>
      </c>
      <c r="Y37" s="252">
        <f t="shared" si="0"/>
        <v>472.99</v>
      </c>
      <c r="Z37" s="253"/>
      <c r="AA37" s="253"/>
      <c r="AB37" s="254"/>
      <c r="AC37" s="255">
        <f t="shared" si="1"/>
        <v>4.47</v>
      </c>
      <c r="AD37" s="248"/>
      <c r="AE37" s="248"/>
      <c r="AF37" s="248">
        <f t="shared" si="2"/>
        <v>590.58000000000004</v>
      </c>
      <c r="AG37" s="248"/>
      <c r="AH37" s="248"/>
      <c r="AI37" s="248"/>
      <c r="AJ37" s="248"/>
      <c r="AK37" s="248"/>
    </row>
    <row r="38" spans="1:37" ht="12.75">
      <c r="A38" s="26"/>
      <c r="B38" s="71" t="s">
        <v>92</v>
      </c>
      <c r="C38" s="260">
        <v>55835</v>
      </c>
      <c r="D38" s="214"/>
      <c r="E38" s="215" t="s">
        <v>56</v>
      </c>
      <c r="F38" s="216"/>
      <c r="G38" s="256" t="s">
        <v>232</v>
      </c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8"/>
      <c r="T38" s="68" t="s">
        <v>227</v>
      </c>
      <c r="U38" s="220">
        <v>71.97</v>
      </c>
      <c r="V38" s="221"/>
      <c r="W38" s="222"/>
      <c r="X38" s="81">
        <v>24.55</v>
      </c>
      <c r="Y38" s="252">
        <f t="shared" si="0"/>
        <v>1766.86</v>
      </c>
      <c r="Z38" s="253"/>
      <c r="AA38" s="253"/>
      <c r="AB38" s="254"/>
      <c r="AC38" s="255">
        <f t="shared" si="1"/>
        <v>30.67</v>
      </c>
      <c r="AD38" s="248"/>
      <c r="AE38" s="248"/>
      <c r="AF38" s="248">
        <f t="shared" si="2"/>
        <v>2207.3200000000002</v>
      </c>
      <c r="AG38" s="248"/>
      <c r="AH38" s="248"/>
      <c r="AI38" s="248"/>
      <c r="AJ38" s="248"/>
      <c r="AK38" s="248"/>
    </row>
    <row r="39" spans="1:37" ht="12.75">
      <c r="A39" s="26"/>
      <c r="B39" s="70" t="s">
        <v>93</v>
      </c>
      <c r="C39" s="213"/>
      <c r="D39" s="214"/>
      <c r="E39" s="215"/>
      <c r="F39" s="216"/>
      <c r="G39" s="249" t="s">
        <v>404</v>
      </c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1"/>
      <c r="T39" s="68"/>
      <c r="U39" s="220"/>
      <c r="V39" s="221"/>
      <c r="W39" s="222"/>
      <c r="X39" s="81"/>
      <c r="Y39" s="252" t="str">
        <f t="shared" si="0"/>
        <v/>
      </c>
      <c r="Z39" s="253"/>
      <c r="AA39" s="253"/>
      <c r="AB39" s="254"/>
      <c r="AC39" s="255" t="str">
        <f t="shared" si="1"/>
        <v/>
      </c>
      <c r="AD39" s="248"/>
      <c r="AE39" s="248"/>
      <c r="AF39" s="259">
        <f>SUM(AF36:AF38)</f>
        <v>6026.4</v>
      </c>
      <c r="AG39" s="259"/>
      <c r="AH39" s="259"/>
      <c r="AI39" s="259"/>
      <c r="AJ39" s="259"/>
      <c r="AK39" s="259"/>
    </row>
    <row r="40" spans="1:37" ht="12.75">
      <c r="A40" s="26"/>
      <c r="B40" s="71" t="s">
        <v>94</v>
      </c>
      <c r="C40" s="213" t="s">
        <v>206</v>
      </c>
      <c r="D40" s="214"/>
      <c r="E40" s="215" t="s">
        <v>56</v>
      </c>
      <c r="F40" s="216"/>
      <c r="G40" s="256" t="s">
        <v>65</v>
      </c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8"/>
      <c r="T40" s="68" t="s">
        <v>228</v>
      </c>
      <c r="U40" s="220">
        <v>136.19</v>
      </c>
      <c r="V40" s="221"/>
      <c r="W40" s="222"/>
      <c r="X40" s="81">
        <v>15.83</v>
      </c>
      <c r="Y40" s="252">
        <f t="shared" si="0"/>
        <v>2155.89</v>
      </c>
      <c r="Z40" s="253"/>
      <c r="AA40" s="253"/>
      <c r="AB40" s="254"/>
      <c r="AC40" s="255">
        <f t="shared" si="1"/>
        <v>19.78</v>
      </c>
      <c r="AD40" s="248"/>
      <c r="AE40" s="248"/>
      <c r="AF40" s="248">
        <f t="shared" si="2"/>
        <v>2693.84</v>
      </c>
      <c r="AG40" s="248"/>
      <c r="AH40" s="248"/>
      <c r="AI40" s="248"/>
      <c r="AJ40" s="248"/>
      <c r="AK40" s="248"/>
    </row>
    <row r="41" spans="1:37" ht="12.75">
      <c r="A41" s="26"/>
      <c r="B41" s="71" t="s">
        <v>95</v>
      </c>
      <c r="C41" s="213">
        <v>83534</v>
      </c>
      <c r="D41" s="214"/>
      <c r="E41" s="215" t="s">
        <v>56</v>
      </c>
      <c r="F41" s="216"/>
      <c r="G41" s="256" t="s">
        <v>64</v>
      </c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8"/>
      <c r="T41" s="68" t="s">
        <v>227</v>
      </c>
      <c r="U41" s="220">
        <v>35.99</v>
      </c>
      <c r="V41" s="221"/>
      <c r="W41" s="222"/>
      <c r="X41" s="81">
        <v>385.09</v>
      </c>
      <c r="Y41" s="252">
        <f t="shared" si="0"/>
        <v>13859.39</v>
      </c>
      <c r="Z41" s="253"/>
      <c r="AA41" s="253"/>
      <c r="AB41" s="254"/>
      <c r="AC41" s="255">
        <f t="shared" si="1"/>
        <v>481.12</v>
      </c>
      <c r="AD41" s="248"/>
      <c r="AE41" s="248"/>
      <c r="AF41" s="248">
        <f t="shared" si="2"/>
        <v>17315.509999999998</v>
      </c>
      <c r="AG41" s="248"/>
      <c r="AH41" s="248"/>
      <c r="AI41" s="248"/>
      <c r="AJ41" s="248"/>
      <c r="AK41" s="248"/>
    </row>
    <row r="42" spans="1:37" ht="12.75">
      <c r="A42" s="26"/>
      <c r="B42" s="71" t="s">
        <v>96</v>
      </c>
      <c r="C42" s="260">
        <v>84216</v>
      </c>
      <c r="D42" s="214"/>
      <c r="E42" s="215" t="s">
        <v>56</v>
      </c>
      <c r="F42" s="216"/>
      <c r="G42" s="256" t="s">
        <v>245</v>
      </c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8"/>
      <c r="T42" s="68" t="s">
        <v>225</v>
      </c>
      <c r="U42" s="220">
        <v>259.99</v>
      </c>
      <c r="V42" s="221"/>
      <c r="W42" s="222"/>
      <c r="X42" s="81">
        <v>22.97</v>
      </c>
      <c r="Y42" s="252">
        <f t="shared" si="0"/>
        <v>5971.97</v>
      </c>
      <c r="Z42" s="253"/>
      <c r="AA42" s="253"/>
      <c r="AB42" s="254"/>
      <c r="AC42" s="255">
        <f t="shared" si="1"/>
        <v>28.7</v>
      </c>
      <c r="AD42" s="248"/>
      <c r="AE42" s="248"/>
      <c r="AF42" s="248">
        <f t="shared" si="2"/>
        <v>7461.71</v>
      </c>
      <c r="AG42" s="248"/>
      <c r="AH42" s="248"/>
      <c r="AI42" s="248"/>
      <c r="AJ42" s="248"/>
      <c r="AK42" s="248"/>
    </row>
    <row r="43" spans="1:37" ht="12.75">
      <c r="A43" s="26"/>
      <c r="B43" s="71" t="s">
        <v>251</v>
      </c>
      <c r="C43" s="213" t="s">
        <v>248</v>
      </c>
      <c r="D43" s="214"/>
      <c r="E43" s="215" t="s">
        <v>56</v>
      </c>
      <c r="F43" s="216"/>
      <c r="G43" s="256" t="s">
        <v>249</v>
      </c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8"/>
      <c r="T43" s="68" t="s">
        <v>250</v>
      </c>
      <c r="U43" s="220">
        <v>3062.27</v>
      </c>
      <c r="V43" s="221"/>
      <c r="W43" s="222"/>
      <c r="X43" s="81">
        <v>6.18</v>
      </c>
      <c r="Y43" s="252">
        <f t="shared" si="0"/>
        <v>18924.830000000002</v>
      </c>
      <c r="Z43" s="253"/>
      <c r="AA43" s="253"/>
      <c r="AB43" s="254"/>
      <c r="AC43" s="255">
        <f t="shared" si="1"/>
        <v>7.72</v>
      </c>
      <c r="AD43" s="248"/>
      <c r="AE43" s="248"/>
      <c r="AF43" s="248">
        <f t="shared" si="2"/>
        <v>23640.720000000001</v>
      </c>
      <c r="AG43" s="248"/>
      <c r="AH43" s="248"/>
      <c r="AI43" s="248"/>
      <c r="AJ43" s="248"/>
      <c r="AK43" s="248"/>
    </row>
    <row r="44" spans="1:37" ht="12.75">
      <c r="A44" s="26"/>
      <c r="B44" s="71" t="s">
        <v>252</v>
      </c>
      <c r="C44" s="213" t="s">
        <v>246</v>
      </c>
      <c r="D44" s="214"/>
      <c r="E44" s="215" t="s">
        <v>56</v>
      </c>
      <c r="F44" s="216"/>
      <c r="G44" s="256" t="s">
        <v>247</v>
      </c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8"/>
      <c r="T44" s="68" t="s">
        <v>227</v>
      </c>
      <c r="U44" s="220">
        <v>52.05</v>
      </c>
      <c r="V44" s="221"/>
      <c r="W44" s="222"/>
      <c r="X44" s="81">
        <v>319.45999999999998</v>
      </c>
      <c r="Y44" s="252">
        <f t="shared" si="0"/>
        <v>16627.89</v>
      </c>
      <c r="Z44" s="253"/>
      <c r="AA44" s="253"/>
      <c r="AB44" s="254"/>
      <c r="AC44" s="255">
        <f t="shared" si="1"/>
        <v>399.12</v>
      </c>
      <c r="AD44" s="248"/>
      <c r="AE44" s="248"/>
      <c r="AF44" s="248">
        <f t="shared" si="2"/>
        <v>20774.2</v>
      </c>
      <c r="AG44" s="248"/>
      <c r="AH44" s="248"/>
      <c r="AI44" s="248"/>
      <c r="AJ44" s="248"/>
      <c r="AK44" s="248"/>
    </row>
    <row r="45" spans="1:37" ht="12.75">
      <c r="A45" s="26"/>
      <c r="B45" s="70" t="s">
        <v>97</v>
      </c>
      <c r="C45" s="213"/>
      <c r="D45" s="214"/>
      <c r="E45" s="215"/>
      <c r="F45" s="216"/>
      <c r="G45" s="249" t="s">
        <v>68</v>
      </c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1"/>
      <c r="T45" s="68"/>
      <c r="U45" s="220"/>
      <c r="V45" s="221"/>
      <c r="W45" s="222"/>
      <c r="X45" s="81"/>
      <c r="Y45" s="252" t="str">
        <f t="shared" si="0"/>
        <v/>
      </c>
      <c r="Z45" s="253"/>
      <c r="AA45" s="253"/>
      <c r="AB45" s="254"/>
      <c r="AC45" s="255" t="str">
        <f t="shared" si="1"/>
        <v/>
      </c>
      <c r="AD45" s="248"/>
      <c r="AE45" s="248"/>
      <c r="AF45" s="259">
        <f>SUM(AF40:AF44)</f>
        <v>71885.98</v>
      </c>
      <c r="AG45" s="259"/>
      <c r="AH45" s="259"/>
      <c r="AI45" s="259"/>
      <c r="AJ45" s="259"/>
      <c r="AK45" s="259"/>
    </row>
    <row r="46" spans="1:37" ht="12.75">
      <c r="A46" s="26"/>
      <c r="B46" s="71" t="s">
        <v>98</v>
      </c>
      <c r="C46" s="213" t="s">
        <v>248</v>
      </c>
      <c r="D46" s="214"/>
      <c r="E46" s="215" t="s">
        <v>56</v>
      </c>
      <c r="F46" s="216"/>
      <c r="G46" s="256" t="s">
        <v>249</v>
      </c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8"/>
      <c r="T46" s="68" t="s">
        <v>250</v>
      </c>
      <c r="U46" s="220">
        <v>1996.09</v>
      </c>
      <c r="V46" s="221"/>
      <c r="W46" s="222"/>
      <c r="X46" s="81">
        <v>6.18</v>
      </c>
      <c r="Y46" s="252">
        <f t="shared" si="0"/>
        <v>12335.84</v>
      </c>
      <c r="Z46" s="253"/>
      <c r="AA46" s="253"/>
      <c r="AB46" s="254"/>
      <c r="AC46" s="255">
        <f t="shared" si="1"/>
        <v>7.72</v>
      </c>
      <c r="AD46" s="248"/>
      <c r="AE46" s="248"/>
      <c r="AF46" s="248">
        <f t="shared" si="2"/>
        <v>15409.81</v>
      </c>
      <c r="AG46" s="248"/>
      <c r="AH46" s="248"/>
      <c r="AI46" s="248"/>
      <c r="AJ46" s="248"/>
      <c r="AK46" s="248"/>
    </row>
    <row r="47" spans="1:37" ht="12.75">
      <c r="A47" s="26"/>
      <c r="B47" s="71" t="s">
        <v>99</v>
      </c>
      <c r="C47" s="213" t="s">
        <v>246</v>
      </c>
      <c r="D47" s="214"/>
      <c r="E47" s="215" t="s">
        <v>56</v>
      </c>
      <c r="F47" s="216"/>
      <c r="G47" s="256" t="s">
        <v>247</v>
      </c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8"/>
      <c r="T47" s="68" t="s">
        <v>227</v>
      </c>
      <c r="U47" s="220">
        <v>30.89</v>
      </c>
      <c r="V47" s="221"/>
      <c r="W47" s="222"/>
      <c r="X47" s="81">
        <v>319.45999999999998</v>
      </c>
      <c r="Y47" s="252">
        <f t="shared" si="0"/>
        <v>9868.1200000000008</v>
      </c>
      <c r="Z47" s="253"/>
      <c r="AA47" s="253"/>
      <c r="AB47" s="254"/>
      <c r="AC47" s="255">
        <f t="shared" si="1"/>
        <v>399.12</v>
      </c>
      <c r="AD47" s="248"/>
      <c r="AE47" s="248"/>
      <c r="AF47" s="248">
        <f t="shared" si="2"/>
        <v>12328.82</v>
      </c>
      <c r="AG47" s="248"/>
      <c r="AH47" s="248"/>
      <c r="AI47" s="248"/>
      <c r="AJ47" s="248"/>
      <c r="AK47" s="248"/>
    </row>
    <row r="48" spans="1:37" ht="12.75">
      <c r="A48" s="26"/>
      <c r="B48" s="70" t="s">
        <v>100</v>
      </c>
      <c r="C48" s="213"/>
      <c r="D48" s="214"/>
      <c r="E48" s="215"/>
      <c r="F48" s="216"/>
      <c r="G48" s="249" t="s">
        <v>66</v>
      </c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1"/>
      <c r="T48" s="68"/>
      <c r="U48" s="220"/>
      <c r="V48" s="221"/>
      <c r="W48" s="222"/>
      <c r="X48" s="81"/>
      <c r="Y48" s="252" t="str">
        <f t="shared" si="0"/>
        <v/>
      </c>
      <c r="Z48" s="253"/>
      <c r="AA48" s="253"/>
      <c r="AB48" s="254"/>
      <c r="AC48" s="255" t="str">
        <f t="shared" si="1"/>
        <v/>
      </c>
      <c r="AD48" s="248"/>
      <c r="AE48" s="248"/>
      <c r="AF48" s="259">
        <f>SUM(AF46:AF47)</f>
        <v>27738.629999999997</v>
      </c>
      <c r="AG48" s="259"/>
      <c r="AH48" s="259"/>
      <c r="AI48" s="259"/>
      <c r="AJ48" s="259"/>
      <c r="AK48" s="259"/>
    </row>
    <row r="49" spans="1:37" ht="12.75">
      <c r="A49" s="26"/>
      <c r="B49" s="71" t="s">
        <v>101</v>
      </c>
      <c r="C49" s="213" t="s">
        <v>270</v>
      </c>
      <c r="D49" s="214"/>
      <c r="E49" s="215" t="s">
        <v>56</v>
      </c>
      <c r="F49" s="216"/>
      <c r="G49" s="256" t="s">
        <v>271</v>
      </c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8"/>
      <c r="T49" s="68" t="s">
        <v>225</v>
      </c>
      <c r="U49" s="220">
        <v>1148.18</v>
      </c>
      <c r="V49" s="221"/>
      <c r="W49" s="222"/>
      <c r="X49" s="81">
        <v>37.39</v>
      </c>
      <c r="Y49" s="252">
        <f t="shared" si="0"/>
        <v>42930.45</v>
      </c>
      <c r="Z49" s="253"/>
      <c r="AA49" s="253"/>
      <c r="AB49" s="254"/>
      <c r="AC49" s="255">
        <f t="shared" si="1"/>
        <v>46.71</v>
      </c>
      <c r="AD49" s="248"/>
      <c r="AE49" s="248"/>
      <c r="AF49" s="248">
        <f t="shared" si="2"/>
        <v>53631.49</v>
      </c>
      <c r="AG49" s="248"/>
      <c r="AH49" s="248"/>
      <c r="AI49" s="248"/>
      <c r="AJ49" s="248"/>
      <c r="AK49" s="248"/>
    </row>
    <row r="50" spans="1:37" ht="12.75">
      <c r="A50" s="26"/>
      <c r="B50" s="71" t="s">
        <v>102</v>
      </c>
      <c r="C50" s="213">
        <v>9875</v>
      </c>
      <c r="D50" s="214"/>
      <c r="E50" s="215" t="s">
        <v>56</v>
      </c>
      <c r="F50" s="216"/>
      <c r="G50" s="256" t="s">
        <v>69</v>
      </c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8"/>
      <c r="T50" s="68" t="s">
        <v>225</v>
      </c>
      <c r="U50" s="220">
        <v>69.2</v>
      </c>
      <c r="V50" s="221"/>
      <c r="W50" s="222"/>
      <c r="X50" s="81">
        <v>66.319999999999993</v>
      </c>
      <c r="Y50" s="252">
        <f t="shared" si="0"/>
        <v>4589.34</v>
      </c>
      <c r="Z50" s="253"/>
      <c r="AA50" s="253"/>
      <c r="AB50" s="254"/>
      <c r="AC50" s="255">
        <f t="shared" si="1"/>
        <v>82.86</v>
      </c>
      <c r="AD50" s="248"/>
      <c r="AE50" s="248"/>
      <c r="AF50" s="248">
        <f t="shared" si="2"/>
        <v>5733.91</v>
      </c>
      <c r="AG50" s="248"/>
      <c r="AH50" s="248"/>
      <c r="AI50" s="248"/>
      <c r="AJ50" s="248"/>
      <c r="AK50" s="248"/>
    </row>
    <row r="51" spans="1:37" ht="12.75">
      <c r="A51" s="26"/>
      <c r="B51" s="70" t="s">
        <v>103</v>
      </c>
      <c r="C51" s="213"/>
      <c r="D51" s="214"/>
      <c r="E51" s="215"/>
      <c r="F51" s="216"/>
      <c r="G51" s="249" t="s">
        <v>70</v>
      </c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1"/>
      <c r="T51" s="68"/>
      <c r="U51" s="220"/>
      <c r="V51" s="221"/>
      <c r="W51" s="222"/>
      <c r="X51" s="81"/>
      <c r="Y51" s="252" t="str">
        <f t="shared" si="0"/>
        <v/>
      </c>
      <c r="Z51" s="253"/>
      <c r="AA51" s="253"/>
      <c r="AB51" s="254"/>
      <c r="AC51" s="255" t="str">
        <f t="shared" si="1"/>
        <v/>
      </c>
      <c r="AD51" s="248"/>
      <c r="AE51" s="248"/>
      <c r="AF51" s="259">
        <f>SUM(AF49:AF50)</f>
        <v>59365.399999999994</v>
      </c>
      <c r="AG51" s="259"/>
      <c r="AH51" s="259"/>
      <c r="AI51" s="259"/>
      <c r="AJ51" s="259"/>
      <c r="AK51" s="259"/>
    </row>
    <row r="52" spans="1:37" ht="12.75">
      <c r="A52" s="26"/>
      <c r="B52" s="72" t="s">
        <v>104</v>
      </c>
      <c r="C52" s="213" t="s">
        <v>207</v>
      </c>
      <c r="D52" s="214"/>
      <c r="E52" s="215" t="s">
        <v>56</v>
      </c>
      <c r="F52" s="216"/>
      <c r="G52" s="256" t="s">
        <v>71</v>
      </c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8"/>
      <c r="T52" s="68" t="s">
        <v>225</v>
      </c>
      <c r="U52" s="220">
        <v>395.36</v>
      </c>
      <c r="V52" s="221"/>
      <c r="W52" s="222"/>
      <c r="X52" s="81">
        <v>61.58</v>
      </c>
      <c r="Y52" s="252">
        <f t="shared" si="0"/>
        <v>24346.27</v>
      </c>
      <c r="Z52" s="253"/>
      <c r="AA52" s="253"/>
      <c r="AB52" s="254"/>
      <c r="AC52" s="255">
        <f t="shared" si="1"/>
        <v>76.94</v>
      </c>
      <c r="AD52" s="248"/>
      <c r="AE52" s="248"/>
      <c r="AF52" s="248">
        <f t="shared" si="2"/>
        <v>30419</v>
      </c>
      <c r="AG52" s="248"/>
      <c r="AH52" s="248"/>
      <c r="AI52" s="248"/>
      <c r="AJ52" s="248"/>
      <c r="AK52" s="248"/>
    </row>
    <row r="53" spans="1:37" ht="12.75">
      <c r="A53" s="26"/>
      <c r="B53" s="71" t="s">
        <v>105</v>
      </c>
      <c r="C53" s="213">
        <v>72112</v>
      </c>
      <c r="D53" s="214"/>
      <c r="E53" s="215" t="s">
        <v>56</v>
      </c>
      <c r="F53" s="216"/>
      <c r="G53" s="256" t="s">
        <v>67</v>
      </c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8"/>
      <c r="T53" s="68" t="s">
        <v>225</v>
      </c>
      <c r="U53" s="220">
        <v>811</v>
      </c>
      <c r="V53" s="221"/>
      <c r="W53" s="222"/>
      <c r="X53" s="81">
        <v>55.75</v>
      </c>
      <c r="Y53" s="252">
        <f t="shared" si="0"/>
        <v>45213.25</v>
      </c>
      <c r="Z53" s="253"/>
      <c r="AA53" s="253"/>
      <c r="AB53" s="254"/>
      <c r="AC53" s="255">
        <f t="shared" si="1"/>
        <v>69.650000000000006</v>
      </c>
      <c r="AD53" s="248"/>
      <c r="AE53" s="248"/>
      <c r="AF53" s="248">
        <f t="shared" si="2"/>
        <v>56486.15</v>
      </c>
      <c r="AG53" s="248"/>
      <c r="AH53" s="248"/>
      <c r="AI53" s="248"/>
      <c r="AJ53" s="248"/>
      <c r="AK53" s="248"/>
    </row>
    <row r="54" spans="1:37" ht="12.75">
      <c r="A54" s="26"/>
      <c r="B54" s="71" t="s">
        <v>106</v>
      </c>
      <c r="C54" s="213" t="s">
        <v>208</v>
      </c>
      <c r="D54" s="214"/>
      <c r="E54" s="215" t="s">
        <v>56</v>
      </c>
      <c r="F54" s="216"/>
      <c r="G54" s="256" t="s">
        <v>72</v>
      </c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8"/>
      <c r="T54" s="68" t="s">
        <v>225</v>
      </c>
      <c r="U54" s="220">
        <v>811</v>
      </c>
      <c r="V54" s="221"/>
      <c r="W54" s="222"/>
      <c r="X54" s="81">
        <v>30.89</v>
      </c>
      <c r="Y54" s="252">
        <f t="shared" si="0"/>
        <v>25051.79</v>
      </c>
      <c r="Z54" s="253"/>
      <c r="AA54" s="253"/>
      <c r="AB54" s="254"/>
      <c r="AC54" s="255">
        <f t="shared" si="1"/>
        <v>38.590000000000003</v>
      </c>
      <c r="AD54" s="248"/>
      <c r="AE54" s="248"/>
      <c r="AF54" s="248">
        <f t="shared" si="2"/>
        <v>31296.49</v>
      </c>
      <c r="AG54" s="248"/>
      <c r="AH54" s="248"/>
      <c r="AI54" s="248"/>
      <c r="AJ54" s="248"/>
      <c r="AK54" s="248"/>
    </row>
    <row r="55" spans="1:37" ht="12.75">
      <c r="A55" s="26"/>
      <c r="B55" s="70" t="s">
        <v>107</v>
      </c>
      <c r="C55" s="213"/>
      <c r="D55" s="214"/>
      <c r="E55" s="215"/>
      <c r="F55" s="216"/>
      <c r="G55" s="249" t="s">
        <v>73</v>
      </c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1"/>
      <c r="T55" s="68"/>
      <c r="U55" s="220"/>
      <c r="V55" s="221"/>
      <c r="W55" s="222"/>
      <c r="X55" s="81"/>
      <c r="Y55" s="252" t="str">
        <f t="shared" si="0"/>
        <v/>
      </c>
      <c r="Z55" s="253"/>
      <c r="AA55" s="253"/>
      <c r="AB55" s="254"/>
      <c r="AC55" s="255" t="str">
        <f t="shared" si="1"/>
        <v/>
      </c>
      <c r="AD55" s="248"/>
      <c r="AE55" s="248"/>
      <c r="AF55" s="259">
        <f>SUM(AF52:AF54)</f>
        <v>118201.64</v>
      </c>
      <c r="AG55" s="259"/>
      <c r="AH55" s="259"/>
      <c r="AI55" s="259"/>
      <c r="AJ55" s="259"/>
      <c r="AK55" s="259"/>
    </row>
    <row r="56" spans="1:37" ht="12.75">
      <c r="A56" s="26"/>
      <c r="B56" s="71" t="s">
        <v>108</v>
      </c>
      <c r="C56" s="213" t="s">
        <v>209</v>
      </c>
      <c r="D56" s="214"/>
      <c r="E56" s="215" t="s">
        <v>56</v>
      </c>
      <c r="F56" s="216"/>
      <c r="G56" s="256" t="s">
        <v>74</v>
      </c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8"/>
      <c r="T56" s="68" t="s">
        <v>57</v>
      </c>
      <c r="U56" s="220">
        <v>12</v>
      </c>
      <c r="V56" s="221"/>
      <c r="W56" s="222"/>
      <c r="X56" s="81">
        <v>1.4</v>
      </c>
      <c r="Y56" s="252">
        <f t="shared" si="0"/>
        <v>16.8</v>
      </c>
      <c r="Z56" s="253"/>
      <c r="AA56" s="253"/>
      <c r="AB56" s="254"/>
      <c r="AC56" s="255">
        <f t="shared" si="1"/>
        <v>1.75</v>
      </c>
      <c r="AD56" s="248"/>
      <c r="AE56" s="248"/>
      <c r="AF56" s="248">
        <f t="shared" si="2"/>
        <v>21</v>
      </c>
      <c r="AG56" s="248"/>
      <c r="AH56" s="248"/>
      <c r="AI56" s="248"/>
      <c r="AJ56" s="248"/>
      <c r="AK56" s="248"/>
    </row>
    <row r="57" spans="1:37" ht="12.75">
      <c r="A57" s="26"/>
      <c r="B57" s="71" t="s">
        <v>109</v>
      </c>
      <c r="C57" s="213" t="s">
        <v>210</v>
      </c>
      <c r="D57" s="214"/>
      <c r="E57" s="215" t="s">
        <v>56</v>
      </c>
      <c r="F57" s="216"/>
      <c r="G57" s="256" t="s">
        <v>75</v>
      </c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8"/>
      <c r="T57" s="68" t="s">
        <v>57</v>
      </c>
      <c r="U57" s="220">
        <v>1275</v>
      </c>
      <c r="V57" s="221"/>
      <c r="W57" s="222"/>
      <c r="X57" s="81">
        <v>1.85</v>
      </c>
      <c r="Y57" s="252">
        <f t="shared" si="0"/>
        <v>2358.75</v>
      </c>
      <c r="Z57" s="253"/>
      <c r="AA57" s="253"/>
      <c r="AB57" s="254"/>
      <c r="AC57" s="255">
        <f t="shared" si="1"/>
        <v>2.31</v>
      </c>
      <c r="AD57" s="248"/>
      <c r="AE57" s="248"/>
      <c r="AF57" s="248">
        <f t="shared" si="2"/>
        <v>2945.25</v>
      </c>
      <c r="AG57" s="248"/>
      <c r="AH57" s="248"/>
      <c r="AI57" s="248"/>
      <c r="AJ57" s="248"/>
      <c r="AK57" s="248"/>
    </row>
    <row r="58" spans="1:37" ht="12.75">
      <c r="A58" s="26"/>
      <c r="B58" s="71" t="s">
        <v>110</v>
      </c>
      <c r="C58" s="213" t="s">
        <v>286</v>
      </c>
      <c r="D58" s="214"/>
      <c r="E58" s="215" t="s">
        <v>56</v>
      </c>
      <c r="F58" s="216"/>
      <c r="G58" s="256" t="s">
        <v>290</v>
      </c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8"/>
      <c r="T58" s="68" t="s">
        <v>57</v>
      </c>
      <c r="U58" s="220">
        <v>3873.7</v>
      </c>
      <c r="V58" s="221"/>
      <c r="W58" s="222"/>
      <c r="X58" s="81">
        <v>2.72</v>
      </c>
      <c r="Y58" s="252">
        <f t="shared" si="0"/>
        <v>10536.46</v>
      </c>
      <c r="Z58" s="253"/>
      <c r="AA58" s="253"/>
      <c r="AB58" s="254"/>
      <c r="AC58" s="255">
        <f t="shared" si="1"/>
        <v>3.4</v>
      </c>
      <c r="AD58" s="248"/>
      <c r="AE58" s="248"/>
      <c r="AF58" s="248">
        <f t="shared" si="2"/>
        <v>13170.58</v>
      </c>
      <c r="AG58" s="248"/>
      <c r="AH58" s="248"/>
      <c r="AI58" s="248"/>
      <c r="AJ58" s="248"/>
      <c r="AK58" s="248"/>
    </row>
    <row r="59" spans="1:37" ht="12.75">
      <c r="A59" s="26"/>
      <c r="B59" s="71" t="s">
        <v>111</v>
      </c>
      <c r="C59" s="213" t="s">
        <v>287</v>
      </c>
      <c r="D59" s="214"/>
      <c r="E59" s="215" t="s">
        <v>56</v>
      </c>
      <c r="F59" s="216"/>
      <c r="G59" s="256" t="s">
        <v>291</v>
      </c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8"/>
      <c r="T59" s="68" t="s">
        <v>57</v>
      </c>
      <c r="U59" s="220">
        <v>3298.1</v>
      </c>
      <c r="V59" s="221"/>
      <c r="W59" s="222"/>
      <c r="X59" s="81">
        <v>3.7</v>
      </c>
      <c r="Y59" s="252">
        <f t="shared" si="0"/>
        <v>12202.97</v>
      </c>
      <c r="Z59" s="253"/>
      <c r="AA59" s="253"/>
      <c r="AB59" s="254"/>
      <c r="AC59" s="255">
        <f t="shared" si="1"/>
        <v>4.62</v>
      </c>
      <c r="AD59" s="248"/>
      <c r="AE59" s="248"/>
      <c r="AF59" s="248">
        <f t="shared" si="2"/>
        <v>15237.22</v>
      </c>
      <c r="AG59" s="248"/>
      <c r="AH59" s="248"/>
      <c r="AI59" s="248"/>
      <c r="AJ59" s="248"/>
      <c r="AK59" s="248"/>
    </row>
    <row r="60" spans="1:37" ht="12.75">
      <c r="A60" s="26"/>
      <c r="B60" s="71" t="s">
        <v>112</v>
      </c>
      <c r="C60" s="213" t="s">
        <v>288</v>
      </c>
      <c r="D60" s="214"/>
      <c r="E60" s="215" t="s">
        <v>56</v>
      </c>
      <c r="F60" s="216"/>
      <c r="G60" s="256" t="s">
        <v>292</v>
      </c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8"/>
      <c r="T60" s="68" t="s">
        <v>57</v>
      </c>
      <c r="U60" s="220">
        <v>283.8</v>
      </c>
      <c r="V60" s="221"/>
      <c r="W60" s="222"/>
      <c r="X60" s="81">
        <v>5.71</v>
      </c>
      <c r="Y60" s="252">
        <f t="shared" si="0"/>
        <v>1620.5</v>
      </c>
      <c r="Z60" s="253"/>
      <c r="AA60" s="253"/>
      <c r="AB60" s="254"/>
      <c r="AC60" s="255">
        <f t="shared" si="1"/>
        <v>7.13</v>
      </c>
      <c r="AD60" s="248"/>
      <c r="AE60" s="248"/>
      <c r="AF60" s="248">
        <f t="shared" si="2"/>
        <v>2023.49</v>
      </c>
      <c r="AG60" s="248"/>
      <c r="AH60" s="248"/>
      <c r="AI60" s="248"/>
      <c r="AJ60" s="248"/>
      <c r="AK60" s="248"/>
    </row>
    <row r="61" spans="1:37" ht="12.75">
      <c r="A61" s="26"/>
      <c r="B61" s="71" t="s">
        <v>113</v>
      </c>
      <c r="C61" s="213" t="s">
        <v>289</v>
      </c>
      <c r="D61" s="214"/>
      <c r="E61" s="215" t="s">
        <v>56</v>
      </c>
      <c r="F61" s="216"/>
      <c r="G61" s="256" t="s">
        <v>293</v>
      </c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8"/>
      <c r="T61" s="68" t="s">
        <v>57</v>
      </c>
      <c r="U61" s="220">
        <v>2022.9</v>
      </c>
      <c r="V61" s="221"/>
      <c r="W61" s="222"/>
      <c r="X61" s="81">
        <v>6.57</v>
      </c>
      <c r="Y61" s="252">
        <f t="shared" si="0"/>
        <v>13290.45</v>
      </c>
      <c r="Z61" s="253"/>
      <c r="AA61" s="253"/>
      <c r="AB61" s="254"/>
      <c r="AC61" s="255">
        <f t="shared" si="1"/>
        <v>8.2100000000000009</v>
      </c>
      <c r="AD61" s="248"/>
      <c r="AE61" s="248"/>
      <c r="AF61" s="248">
        <f t="shared" si="2"/>
        <v>16608.009999999998</v>
      </c>
      <c r="AG61" s="248"/>
      <c r="AH61" s="248"/>
      <c r="AI61" s="248"/>
      <c r="AJ61" s="248"/>
      <c r="AK61" s="248"/>
    </row>
    <row r="62" spans="1:37" ht="12.75">
      <c r="A62" s="26"/>
      <c r="B62" s="71" t="s">
        <v>356</v>
      </c>
      <c r="C62" s="213" t="s">
        <v>211</v>
      </c>
      <c r="D62" s="214"/>
      <c r="E62" s="215" t="s">
        <v>56</v>
      </c>
      <c r="F62" s="216"/>
      <c r="G62" s="256" t="s">
        <v>76</v>
      </c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8"/>
      <c r="T62" s="68" t="s">
        <v>229</v>
      </c>
      <c r="U62" s="220">
        <v>11</v>
      </c>
      <c r="V62" s="221"/>
      <c r="W62" s="222"/>
      <c r="X62" s="81">
        <v>63.34</v>
      </c>
      <c r="Y62" s="252">
        <f t="shared" si="0"/>
        <v>696.74</v>
      </c>
      <c r="Z62" s="253"/>
      <c r="AA62" s="253"/>
      <c r="AB62" s="254"/>
      <c r="AC62" s="255">
        <f t="shared" si="1"/>
        <v>79.13</v>
      </c>
      <c r="AD62" s="248"/>
      <c r="AE62" s="248"/>
      <c r="AF62" s="248">
        <f t="shared" si="2"/>
        <v>870.43</v>
      </c>
      <c r="AG62" s="248"/>
      <c r="AH62" s="248"/>
      <c r="AI62" s="248"/>
      <c r="AJ62" s="248"/>
      <c r="AK62" s="248"/>
    </row>
    <row r="63" spans="1:37" ht="12.75">
      <c r="A63" s="26"/>
      <c r="B63" s="71" t="s">
        <v>357</v>
      </c>
      <c r="C63" s="260">
        <v>72331</v>
      </c>
      <c r="D63" s="214"/>
      <c r="E63" s="215" t="s">
        <v>56</v>
      </c>
      <c r="F63" s="216"/>
      <c r="G63" s="256" t="s">
        <v>294</v>
      </c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8"/>
      <c r="T63" s="68" t="s">
        <v>229</v>
      </c>
      <c r="U63" s="220">
        <v>40</v>
      </c>
      <c r="V63" s="221"/>
      <c r="W63" s="222"/>
      <c r="X63" s="81">
        <v>8.59</v>
      </c>
      <c r="Y63" s="252">
        <f t="shared" si="0"/>
        <v>343.6</v>
      </c>
      <c r="Z63" s="253"/>
      <c r="AA63" s="253"/>
      <c r="AB63" s="254"/>
      <c r="AC63" s="255">
        <f t="shared" si="1"/>
        <v>10.73</v>
      </c>
      <c r="AD63" s="248"/>
      <c r="AE63" s="248"/>
      <c r="AF63" s="248">
        <f t="shared" si="2"/>
        <v>429.2</v>
      </c>
      <c r="AG63" s="248"/>
      <c r="AH63" s="248"/>
      <c r="AI63" s="248"/>
      <c r="AJ63" s="248"/>
      <c r="AK63" s="248"/>
    </row>
    <row r="64" spans="1:37" ht="12.75">
      <c r="A64" s="26"/>
      <c r="B64" s="71" t="s">
        <v>114</v>
      </c>
      <c r="C64" s="260">
        <v>83540</v>
      </c>
      <c r="D64" s="214"/>
      <c r="E64" s="215" t="s">
        <v>56</v>
      </c>
      <c r="F64" s="216"/>
      <c r="G64" s="256" t="s">
        <v>77</v>
      </c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8"/>
      <c r="T64" s="68" t="s">
        <v>229</v>
      </c>
      <c r="U64" s="220">
        <v>176</v>
      </c>
      <c r="V64" s="221"/>
      <c r="W64" s="222"/>
      <c r="X64" s="81">
        <v>11.06</v>
      </c>
      <c r="Y64" s="252">
        <f t="shared" si="0"/>
        <v>1946.56</v>
      </c>
      <c r="Z64" s="253"/>
      <c r="AA64" s="253"/>
      <c r="AB64" s="254"/>
      <c r="AC64" s="255">
        <f t="shared" si="1"/>
        <v>13.82</v>
      </c>
      <c r="AD64" s="248"/>
      <c r="AE64" s="248"/>
      <c r="AF64" s="248">
        <f t="shared" si="2"/>
        <v>2432.3200000000002</v>
      </c>
      <c r="AG64" s="248"/>
      <c r="AH64" s="248"/>
      <c r="AI64" s="248"/>
      <c r="AJ64" s="248"/>
      <c r="AK64" s="248"/>
    </row>
    <row r="65" spans="1:37" ht="12.75">
      <c r="A65" s="26"/>
      <c r="B65" s="71" t="s">
        <v>115</v>
      </c>
      <c r="C65" s="260">
        <v>83566</v>
      </c>
      <c r="D65" s="214"/>
      <c r="E65" s="215" t="s">
        <v>56</v>
      </c>
      <c r="F65" s="216"/>
      <c r="G65" s="256" t="s">
        <v>295</v>
      </c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8"/>
      <c r="T65" s="68" t="s">
        <v>229</v>
      </c>
      <c r="U65" s="220">
        <v>27</v>
      </c>
      <c r="V65" s="221"/>
      <c r="W65" s="222"/>
      <c r="X65" s="81">
        <v>20.85</v>
      </c>
      <c r="Y65" s="252">
        <f t="shared" si="0"/>
        <v>562.95000000000005</v>
      </c>
      <c r="Z65" s="253"/>
      <c r="AA65" s="253"/>
      <c r="AB65" s="254"/>
      <c r="AC65" s="255">
        <f t="shared" si="1"/>
        <v>26.05</v>
      </c>
      <c r="AD65" s="248"/>
      <c r="AE65" s="248"/>
      <c r="AF65" s="248">
        <f t="shared" si="2"/>
        <v>703.35</v>
      </c>
      <c r="AG65" s="248"/>
      <c r="AH65" s="248"/>
      <c r="AI65" s="248"/>
      <c r="AJ65" s="248"/>
      <c r="AK65" s="248"/>
    </row>
    <row r="66" spans="1:37" ht="12.75">
      <c r="A66" s="26"/>
      <c r="B66" s="71" t="s">
        <v>116</v>
      </c>
      <c r="C66" s="260">
        <v>13405</v>
      </c>
      <c r="D66" s="214"/>
      <c r="E66" s="215" t="s">
        <v>56</v>
      </c>
      <c r="F66" s="216"/>
      <c r="G66" s="256" t="s">
        <v>296</v>
      </c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8"/>
      <c r="T66" s="68" t="s">
        <v>229</v>
      </c>
      <c r="U66" s="220">
        <v>38</v>
      </c>
      <c r="V66" s="221"/>
      <c r="W66" s="222"/>
      <c r="X66" s="81">
        <v>138.31</v>
      </c>
      <c r="Y66" s="252">
        <f t="shared" si="0"/>
        <v>5255.78</v>
      </c>
      <c r="Z66" s="253"/>
      <c r="AA66" s="253"/>
      <c r="AB66" s="254"/>
      <c r="AC66" s="255">
        <f t="shared" si="1"/>
        <v>172.8</v>
      </c>
      <c r="AD66" s="248"/>
      <c r="AE66" s="248"/>
      <c r="AF66" s="248">
        <f t="shared" si="2"/>
        <v>6566.4</v>
      </c>
      <c r="AG66" s="248"/>
      <c r="AH66" s="248"/>
      <c r="AI66" s="248"/>
      <c r="AJ66" s="248"/>
      <c r="AK66" s="248"/>
    </row>
    <row r="67" spans="1:37" ht="12.75">
      <c r="A67" s="26"/>
      <c r="B67" s="71" t="s">
        <v>117</v>
      </c>
      <c r="C67" s="260">
        <v>13392</v>
      </c>
      <c r="D67" s="214"/>
      <c r="E67" s="215" t="s">
        <v>56</v>
      </c>
      <c r="F67" s="216"/>
      <c r="G67" s="256" t="s">
        <v>297</v>
      </c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8"/>
      <c r="T67" s="68" t="s">
        <v>229</v>
      </c>
      <c r="U67" s="220">
        <v>37</v>
      </c>
      <c r="V67" s="221"/>
      <c r="W67" s="222"/>
      <c r="X67" s="81">
        <v>134.74</v>
      </c>
      <c r="Y67" s="252">
        <f t="shared" si="0"/>
        <v>4985.38</v>
      </c>
      <c r="Z67" s="253"/>
      <c r="AA67" s="253"/>
      <c r="AB67" s="254"/>
      <c r="AC67" s="255">
        <f t="shared" si="1"/>
        <v>168.34</v>
      </c>
      <c r="AD67" s="248"/>
      <c r="AE67" s="248"/>
      <c r="AF67" s="248">
        <f t="shared" si="2"/>
        <v>6228.58</v>
      </c>
      <c r="AG67" s="248"/>
      <c r="AH67" s="248"/>
      <c r="AI67" s="248"/>
      <c r="AJ67" s="248"/>
      <c r="AK67" s="248"/>
    </row>
    <row r="68" spans="1:37" ht="12.75">
      <c r="A68" s="26"/>
      <c r="B68" s="71" t="s">
        <v>118</v>
      </c>
      <c r="C68" s="213">
        <v>83369</v>
      </c>
      <c r="D68" s="214"/>
      <c r="E68" s="215" t="s">
        <v>56</v>
      </c>
      <c r="F68" s="216"/>
      <c r="G68" s="256" t="s">
        <v>78</v>
      </c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8"/>
      <c r="T68" s="68" t="s">
        <v>229</v>
      </c>
      <c r="U68" s="220">
        <v>1</v>
      </c>
      <c r="V68" s="221"/>
      <c r="W68" s="222"/>
      <c r="X68" s="81">
        <v>196.82</v>
      </c>
      <c r="Y68" s="252">
        <f t="shared" si="0"/>
        <v>196.82</v>
      </c>
      <c r="Z68" s="253"/>
      <c r="AA68" s="253"/>
      <c r="AB68" s="254"/>
      <c r="AC68" s="255">
        <f t="shared" si="1"/>
        <v>245.9</v>
      </c>
      <c r="AD68" s="248"/>
      <c r="AE68" s="248"/>
      <c r="AF68" s="248">
        <f t="shared" si="2"/>
        <v>245.9</v>
      </c>
      <c r="AG68" s="248"/>
      <c r="AH68" s="248"/>
      <c r="AI68" s="248"/>
      <c r="AJ68" s="248"/>
      <c r="AK68" s="248"/>
    </row>
    <row r="69" spans="1:37" ht="12.75">
      <c r="A69" s="26"/>
      <c r="B69" s="71" t="s">
        <v>119</v>
      </c>
      <c r="C69" s="213">
        <v>72933</v>
      </c>
      <c r="D69" s="214"/>
      <c r="E69" s="215" t="s">
        <v>56</v>
      </c>
      <c r="F69" s="216"/>
      <c r="G69" s="256" t="s">
        <v>79</v>
      </c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8"/>
      <c r="T69" s="68" t="s">
        <v>57</v>
      </c>
      <c r="U69" s="220">
        <v>640.1</v>
      </c>
      <c r="V69" s="221"/>
      <c r="W69" s="222"/>
      <c r="X69" s="81">
        <v>2.92</v>
      </c>
      <c r="Y69" s="252">
        <f t="shared" si="0"/>
        <v>1869.09</v>
      </c>
      <c r="Z69" s="253"/>
      <c r="AA69" s="253"/>
      <c r="AB69" s="254"/>
      <c r="AC69" s="255">
        <f t="shared" si="1"/>
        <v>3.65</v>
      </c>
      <c r="AD69" s="248"/>
      <c r="AE69" s="248"/>
      <c r="AF69" s="248">
        <f t="shared" si="2"/>
        <v>2336.37</v>
      </c>
      <c r="AG69" s="248"/>
      <c r="AH69" s="248"/>
      <c r="AI69" s="248"/>
      <c r="AJ69" s="248"/>
      <c r="AK69" s="248"/>
    </row>
    <row r="70" spans="1:37" ht="12.75">
      <c r="A70" s="26"/>
      <c r="B70" s="71" t="s">
        <v>120</v>
      </c>
      <c r="C70" s="260">
        <v>72934</v>
      </c>
      <c r="D70" s="214"/>
      <c r="E70" s="215" t="s">
        <v>56</v>
      </c>
      <c r="F70" s="216"/>
      <c r="G70" s="256" t="s">
        <v>298</v>
      </c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8"/>
      <c r="T70" s="68" t="s">
        <v>57</v>
      </c>
      <c r="U70" s="220">
        <v>757.2</v>
      </c>
      <c r="V70" s="221"/>
      <c r="W70" s="222"/>
      <c r="X70" s="81">
        <v>3.57</v>
      </c>
      <c r="Y70" s="252">
        <f t="shared" si="0"/>
        <v>2703.2</v>
      </c>
      <c r="Z70" s="253"/>
      <c r="AA70" s="253"/>
      <c r="AB70" s="254"/>
      <c r="AC70" s="255">
        <f t="shared" si="1"/>
        <v>4.46</v>
      </c>
      <c r="AD70" s="248"/>
      <c r="AE70" s="248"/>
      <c r="AF70" s="248">
        <f t="shared" si="2"/>
        <v>3377.11</v>
      </c>
      <c r="AG70" s="248"/>
      <c r="AH70" s="248"/>
      <c r="AI70" s="248"/>
      <c r="AJ70" s="248"/>
      <c r="AK70" s="248"/>
    </row>
    <row r="71" spans="1:37" ht="12.75">
      <c r="A71" s="26"/>
      <c r="B71" s="71" t="s">
        <v>121</v>
      </c>
      <c r="C71" s="260">
        <v>72935</v>
      </c>
      <c r="D71" s="214"/>
      <c r="E71" s="215" t="s">
        <v>56</v>
      </c>
      <c r="F71" s="216"/>
      <c r="G71" s="256" t="s">
        <v>299</v>
      </c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8"/>
      <c r="T71" s="68" t="s">
        <v>57</v>
      </c>
      <c r="U71" s="220">
        <v>1.8</v>
      </c>
      <c r="V71" s="221"/>
      <c r="W71" s="222"/>
      <c r="X71" s="81">
        <v>4.5599999999999996</v>
      </c>
      <c r="Y71" s="252">
        <f t="shared" si="0"/>
        <v>8.2100000000000009</v>
      </c>
      <c r="Z71" s="253"/>
      <c r="AA71" s="253"/>
      <c r="AB71" s="254"/>
      <c r="AC71" s="255">
        <f t="shared" si="1"/>
        <v>5.7</v>
      </c>
      <c r="AD71" s="248"/>
      <c r="AE71" s="248"/>
      <c r="AF71" s="248">
        <f t="shared" si="2"/>
        <v>10.26</v>
      </c>
      <c r="AG71" s="248"/>
      <c r="AH71" s="248"/>
      <c r="AI71" s="248"/>
      <c r="AJ71" s="248"/>
      <c r="AK71" s="248"/>
    </row>
    <row r="72" spans="1:37" ht="12.75">
      <c r="A72" s="26"/>
      <c r="B72" s="71" t="s">
        <v>358</v>
      </c>
      <c r="C72" s="260">
        <v>73613</v>
      </c>
      <c r="D72" s="214"/>
      <c r="E72" s="215" t="s">
        <v>56</v>
      </c>
      <c r="F72" s="216"/>
      <c r="G72" s="256" t="s">
        <v>300</v>
      </c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8"/>
      <c r="T72" s="68" t="s">
        <v>57</v>
      </c>
      <c r="U72" s="220">
        <v>2</v>
      </c>
      <c r="V72" s="221"/>
      <c r="W72" s="222"/>
      <c r="X72" s="81">
        <v>8.02</v>
      </c>
      <c r="Y72" s="252">
        <f t="shared" si="0"/>
        <v>16.04</v>
      </c>
      <c r="Z72" s="253"/>
      <c r="AA72" s="253"/>
      <c r="AB72" s="254"/>
      <c r="AC72" s="255">
        <f t="shared" si="1"/>
        <v>10.02</v>
      </c>
      <c r="AD72" s="248"/>
      <c r="AE72" s="248"/>
      <c r="AF72" s="248">
        <f t="shared" si="2"/>
        <v>20.04</v>
      </c>
      <c r="AG72" s="248"/>
      <c r="AH72" s="248"/>
      <c r="AI72" s="248"/>
      <c r="AJ72" s="248"/>
      <c r="AK72" s="248"/>
    </row>
    <row r="73" spans="1:37" ht="12.75">
      <c r="A73" s="26"/>
      <c r="B73" s="71" t="s">
        <v>359</v>
      </c>
      <c r="C73" s="260">
        <v>83408</v>
      </c>
      <c r="D73" s="214"/>
      <c r="E73" s="215" t="s">
        <v>56</v>
      </c>
      <c r="F73" s="216"/>
      <c r="G73" s="256" t="s">
        <v>301</v>
      </c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8"/>
      <c r="T73" s="68" t="s">
        <v>57</v>
      </c>
      <c r="U73" s="220">
        <v>2</v>
      </c>
      <c r="V73" s="221"/>
      <c r="W73" s="222"/>
      <c r="X73" s="81">
        <v>28.48</v>
      </c>
      <c r="Y73" s="252">
        <f t="shared" si="0"/>
        <v>56.96</v>
      </c>
      <c r="Z73" s="253"/>
      <c r="AA73" s="253"/>
      <c r="AB73" s="254"/>
      <c r="AC73" s="255">
        <f t="shared" si="1"/>
        <v>35.58</v>
      </c>
      <c r="AD73" s="248"/>
      <c r="AE73" s="248"/>
      <c r="AF73" s="248">
        <f t="shared" si="2"/>
        <v>71.16</v>
      </c>
      <c r="AG73" s="248"/>
      <c r="AH73" s="248"/>
      <c r="AI73" s="248"/>
      <c r="AJ73" s="248"/>
      <c r="AK73" s="248"/>
    </row>
    <row r="74" spans="1:37" ht="12.75">
      <c r="A74" s="26"/>
      <c r="B74" s="71" t="s">
        <v>360</v>
      </c>
      <c r="C74" s="260">
        <v>83407</v>
      </c>
      <c r="D74" s="214"/>
      <c r="E74" s="215" t="s">
        <v>56</v>
      </c>
      <c r="F74" s="216"/>
      <c r="G74" s="256" t="s">
        <v>302</v>
      </c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8"/>
      <c r="T74" s="68" t="s">
        <v>57</v>
      </c>
      <c r="U74" s="261">
        <v>1</v>
      </c>
      <c r="V74" s="221"/>
      <c r="W74" s="222"/>
      <c r="X74" s="81">
        <v>13.8</v>
      </c>
      <c r="Y74" s="252">
        <f t="shared" si="0"/>
        <v>13.8</v>
      </c>
      <c r="Z74" s="253"/>
      <c r="AA74" s="253"/>
      <c r="AB74" s="254"/>
      <c r="AC74" s="255">
        <f t="shared" si="1"/>
        <v>17.239999999999998</v>
      </c>
      <c r="AD74" s="248"/>
      <c r="AE74" s="248"/>
      <c r="AF74" s="248">
        <f t="shared" si="2"/>
        <v>17.239999999999998</v>
      </c>
      <c r="AG74" s="248"/>
      <c r="AH74" s="248"/>
      <c r="AI74" s="248"/>
      <c r="AJ74" s="248"/>
      <c r="AK74" s="248"/>
    </row>
    <row r="75" spans="1:37" ht="12.75">
      <c r="A75" s="26"/>
      <c r="B75" s="71" t="s">
        <v>361</v>
      </c>
      <c r="C75" s="213" t="s">
        <v>212</v>
      </c>
      <c r="D75" s="214"/>
      <c r="E75" s="215" t="s">
        <v>56</v>
      </c>
      <c r="F75" s="216"/>
      <c r="G75" s="256" t="s">
        <v>80</v>
      </c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8"/>
      <c r="T75" s="68" t="s">
        <v>230</v>
      </c>
      <c r="U75" s="220">
        <v>5</v>
      </c>
      <c r="V75" s="221"/>
      <c r="W75" s="222"/>
      <c r="X75" s="81">
        <v>77.8</v>
      </c>
      <c r="Y75" s="252">
        <f t="shared" si="0"/>
        <v>389</v>
      </c>
      <c r="Z75" s="253"/>
      <c r="AA75" s="253"/>
      <c r="AB75" s="254"/>
      <c r="AC75" s="255">
        <f t="shared" si="1"/>
        <v>97.2</v>
      </c>
      <c r="AD75" s="248"/>
      <c r="AE75" s="248"/>
      <c r="AF75" s="248">
        <f t="shared" si="2"/>
        <v>486</v>
      </c>
      <c r="AG75" s="248"/>
      <c r="AH75" s="248"/>
      <c r="AI75" s="248"/>
      <c r="AJ75" s="248"/>
      <c r="AK75" s="248"/>
    </row>
    <row r="76" spans="1:37" ht="12.75">
      <c r="A76" s="26"/>
      <c r="B76" s="71" t="s">
        <v>362</v>
      </c>
      <c r="C76" s="213">
        <v>83388</v>
      </c>
      <c r="D76" s="214"/>
      <c r="E76" s="215" t="s">
        <v>56</v>
      </c>
      <c r="F76" s="216"/>
      <c r="G76" s="256" t="s">
        <v>81</v>
      </c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8"/>
      <c r="T76" s="68" t="s">
        <v>230</v>
      </c>
      <c r="U76" s="220">
        <v>53</v>
      </c>
      <c r="V76" s="221"/>
      <c r="W76" s="222"/>
      <c r="X76" s="81">
        <v>7.2</v>
      </c>
      <c r="Y76" s="252">
        <f t="shared" si="0"/>
        <v>381.6</v>
      </c>
      <c r="Z76" s="253"/>
      <c r="AA76" s="253"/>
      <c r="AB76" s="254"/>
      <c r="AC76" s="255">
        <f t="shared" si="1"/>
        <v>9</v>
      </c>
      <c r="AD76" s="248"/>
      <c r="AE76" s="248"/>
      <c r="AF76" s="248">
        <f t="shared" si="2"/>
        <v>477</v>
      </c>
      <c r="AG76" s="248"/>
      <c r="AH76" s="248"/>
      <c r="AI76" s="248"/>
      <c r="AJ76" s="248"/>
      <c r="AK76" s="248"/>
    </row>
    <row r="77" spans="1:37" ht="12.75">
      <c r="A77" s="26"/>
      <c r="B77" s="71" t="s">
        <v>363</v>
      </c>
      <c r="C77" s="213">
        <v>83387</v>
      </c>
      <c r="D77" s="214"/>
      <c r="E77" s="215" t="s">
        <v>56</v>
      </c>
      <c r="F77" s="216"/>
      <c r="G77" s="256" t="s">
        <v>82</v>
      </c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8"/>
      <c r="T77" s="68" t="s">
        <v>230</v>
      </c>
      <c r="U77" s="220">
        <v>243</v>
      </c>
      <c r="V77" s="221"/>
      <c r="W77" s="222"/>
      <c r="X77" s="81">
        <v>4.43</v>
      </c>
      <c r="Y77" s="252">
        <f t="shared" si="0"/>
        <v>1076.49</v>
      </c>
      <c r="Z77" s="253"/>
      <c r="AA77" s="253"/>
      <c r="AB77" s="254"/>
      <c r="AC77" s="255">
        <f t="shared" si="1"/>
        <v>5.53</v>
      </c>
      <c r="AD77" s="248"/>
      <c r="AE77" s="248"/>
      <c r="AF77" s="248">
        <f t="shared" si="2"/>
        <v>1343.79</v>
      </c>
      <c r="AG77" s="248"/>
      <c r="AH77" s="248"/>
      <c r="AI77" s="248"/>
      <c r="AJ77" s="248"/>
      <c r="AK77" s="248"/>
    </row>
    <row r="78" spans="1:37" ht="12.75">
      <c r="A78" s="26"/>
      <c r="B78" s="71" t="s">
        <v>364</v>
      </c>
      <c r="C78" s="213" t="s">
        <v>213</v>
      </c>
      <c r="D78" s="214"/>
      <c r="E78" s="215" t="s">
        <v>56</v>
      </c>
      <c r="F78" s="216"/>
      <c r="G78" s="256" t="s">
        <v>83</v>
      </c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8"/>
      <c r="T78" s="68" t="s">
        <v>230</v>
      </c>
      <c r="U78" s="220">
        <v>128</v>
      </c>
      <c r="V78" s="221"/>
      <c r="W78" s="222"/>
      <c r="X78" s="81">
        <v>8.83</v>
      </c>
      <c r="Y78" s="252">
        <f t="shared" si="0"/>
        <v>1130.24</v>
      </c>
      <c r="Z78" s="253"/>
      <c r="AA78" s="253"/>
      <c r="AB78" s="254"/>
      <c r="AC78" s="255">
        <f t="shared" si="1"/>
        <v>11.03</v>
      </c>
      <c r="AD78" s="248"/>
      <c r="AE78" s="248"/>
      <c r="AF78" s="248">
        <f t="shared" si="2"/>
        <v>1411.84</v>
      </c>
      <c r="AG78" s="248"/>
      <c r="AH78" s="248"/>
      <c r="AI78" s="248"/>
      <c r="AJ78" s="248"/>
      <c r="AK78" s="248"/>
    </row>
    <row r="79" spans="1:37" ht="12.75">
      <c r="A79" s="26"/>
      <c r="B79" s="71" t="s">
        <v>365</v>
      </c>
      <c r="C79" s="213" t="s">
        <v>214</v>
      </c>
      <c r="D79" s="214"/>
      <c r="E79" s="215" t="s">
        <v>56</v>
      </c>
      <c r="F79" s="216"/>
      <c r="G79" s="256" t="s">
        <v>84</v>
      </c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8"/>
      <c r="T79" s="68" t="s">
        <v>230</v>
      </c>
      <c r="U79" s="220">
        <v>38</v>
      </c>
      <c r="V79" s="221"/>
      <c r="W79" s="222"/>
      <c r="X79" s="81">
        <v>78.45</v>
      </c>
      <c r="Y79" s="252">
        <f t="shared" si="0"/>
        <v>2981.1</v>
      </c>
      <c r="Z79" s="253"/>
      <c r="AA79" s="253"/>
      <c r="AB79" s="254"/>
      <c r="AC79" s="255">
        <f t="shared" si="1"/>
        <v>98.01</v>
      </c>
      <c r="AD79" s="248"/>
      <c r="AE79" s="248"/>
      <c r="AF79" s="248">
        <f t="shared" si="2"/>
        <v>3724.38</v>
      </c>
      <c r="AG79" s="248"/>
      <c r="AH79" s="248"/>
      <c r="AI79" s="248"/>
      <c r="AJ79" s="248"/>
      <c r="AK79" s="248"/>
    </row>
    <row r="80" spans="1:37" ht="12.75">
      <c r="A80" s="26"/>
      <c r="B80" s="71" t="s">
        <v>366</v>
      </c>
      <c r="C80" s="260">
        <v>83468</v>
      </c>
      <c r="D80" s="214"/>
      <c r="E80" s="215" t="s">
        <v>56</v>
      </c>
      <c r="F80" s="216"/>
      <c r="G80" s="256" t="s">
        <v>303</v>
      </c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8"/>
      <c r="T80" s="68" t="s">
        <v>230</v>
      </c>
      <c r="U80" s="220">
        <v>21</v>
      </c>
      <c r="V80" s="221"/>
      <c r="W80" s="222"/>
      <c r="X80" s="81">
        <v>3.19</v>
      </c>
      <c r="Y80" s="252">
        <f t="shared" si="0"/>
        <v>66.989999999999995</v>
      </c>
      <c r="Z80" s="253"/>
      <c r="AA80" s="253"/>
      <c r="AB80" s="254"/>
      <c r="AC80" s="255">
        <f t="shared" si="1"/>
        <v>3.99</v>
      </c>
      <c r="AD80" s="248"/>
      <c r="AE80" s="248"/>
      <c r="AF80" s="248">
        <f t="shared" si="2"/>
        <v>83.79</v>
      </c>
      <c r="AG80" s="248"/>
      <c r="AH80" s="248"/>
      <c r="AI80" s="248"/>
      <c r="AJ80" s="248"/>
      <c r="AK80" s="248"/>
    </row>
    <row r="81" spans="1:37" ht="12.75">
      <c r="A81" s="26"/>
      <c r="B81" s="71" t="s">
        <v>367</v>
      </c>
      <c r="C81" s="260">
        <v>83469</v>
      </c>
      <c r="D81" s="214"/>
      <c r="E81" s="215" t="s">
        <v>56</v>
      </c>
      <c r="F81" s="216"/>
      <c r="G81" s="256" t="s">
        <v>304</v>
      </c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8"/>
      <c r="T81" s="68" t="s">
        <v>230</v>
      </c>
      <c r="U81" s="220">
        <v>21</v>
      </c>
      <c r="V81" s="221"/>
      <c r="W81" s="222"/>
      <c r="X81" s="81">
        <v>3.19</v>
      </c>
      <c r="Y81" s="252">
        <f t="shared" si="0"/>
        <v>66.989999999999995</v>
      </c>
      <c r="Z81" s="253"/>
      <c r="AA81" s="253"/>
      <c r="AB81" s="254"/>
      <c r="AC81" s="255">
        <f t="shared" si="1"/>
        <v>3.99</v>
      </c>
      <c r="AD81" s="248"/>
      <c r="AE81" s="248"/>
      <c r="AF81" s="248">
        <f t="shared" si="2"/>
        <v>83.79</v>
      </c>
      <c r="AG81" s="248"/>
      <c r="AH81" s="248"/>
      <c r="AI81" s="248"/>
      <c r="AJ81" s="248"/>
      <c r="AK81" s="248"/>
    </row>
    <row r="82" spans="1:37" ht="12.75">
      <c r="A82" s="26"/>
      <c r="B82" s="71" t="s">
        <v>368</v>
      </c>
      <c r="C82" s="260">
        <v>72275</v>
      </c>
      <c r="D82" s="214"/>
      <c r="E82" s="215" t="s">
        <v>56</v>
      </c>
      <c r="F82" s="216"/>
      <c r="G82" s="256" t="s">
        <v>305</v>
      </c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8"/>
      <c r="T82" s="68" t="s">
        <v>230</v>
      </c>
      <c r="U82" s="220">
        <v>5</v>
      </c>
      <c r="V82" s="221"/>
      <c r="W82" s="222"/>
      <c r="X82" s="81">
        <v>2.0699999999999998</v>
      </c>
      <c r="Y82" s="252">
        <f t="shared" si="0"/>
        <v>10.35</v>
      </c>
      <c r="Z82" s="253"/>
      <c r="AA82" s="253"/>
      <c r="AB82" s="254"/>
      <c r="AC82" s="255">
        <f t="shared" si="1"/>
        <v>2.59</v>
      </c>
      <c r="AD82" s="248"/>
      <c r="AE82" s="248"/>
      <c r="AF82" s="248">
        <f t="shared" si="2"/>
        <v>12.95</v>
      </c>
      <c r="AG82" s="248"/>
      <c r="AH82" s="248"/>
      <c r="AI82" s="248"/>
      <c r="AJ82" s="248"/>
      <c r="AK82" s="248"/>
    </row>
    <row r="83" spans="1:37" ht="12.75">
      <c r="A83" s="26"/>
      <c r="B83" s="71" t="s">
        <v>369</v>
      </c>
      <c r="C83" s="260">
        <v>83392</v>
      </c>
      <c r="D83" s="214"/>
      <c r="E83" s="215" t="s">
        <v>56</v>
      </c>
      <c r="F83" s="216"/>
      <c r="G83" s="256" t="s">
        <v>306</v>
      </c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8"/>
      <c r="T83" s="68" t="s">
        <v>230</v>
      </c>
      <c r="U83" s="220">
        <v>21</v>
      </c>
      <c r="V83" s="221"/>
      <c r="W83" s="222"/>
      <c r="X83" s="81">
        <v>17.79</v>
      </c>
      <c r="Y83" s="252">
        <f t="shared" si="0"/>
        <v>373.59</v>
      </c>
      <c r="Z83" s="253"/>
      <c r="AA83" s="253"/>
      <c r="AB83" s="254"/>
      <c r="AC83" s="255">
        <f t="shared" si="1"/>
        <v>22.23</v>
      </c>
      <c r="AD83" s="248"/>
      <c r="AE83" s="248"/>
      <c r="AF83" s="248">
        <f t="shared" si="2"/>
        <v>466.83</v>
      </c>
      <c r="AG83" s="248"/>
      <c r="AH83" s="248"/>
      <c r="AI83" s="248"/>
      <c r="AJ83" s="248"/>
      <c r="AK83" s="248"/>
    </row>
    <row r="84" spans="1:37" ht="12.75">
      <c r="A84" s="26"/>
      <c r="B84" s="71" t="s">
        <v>370</v>
      </c>
      <c r="C84" s="260">
        <v>83393</v>
      </c>
      <c r="D84" s="214"/>
      <c r="E84" s="215" t="s">
        <v>56</v>
      </c>
      <c r="F84" s="216"/>
      <c r="G84" s="256" t="s">
        <v>307</v>
      </c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8"/>
      <c r="T84" s="68" t="s">
        <v>230</v>
      </c>
      <c r="U84" s="220">
        <v>21</v>
      </c>
      <c r="V84" s="221"/>
      <c r="W84" s="222"/>
      <c r="X84" s="81">
        <v>19.07</v>
      </c>
      <c r="Y84" s="252">
        <f t="shared" si="0"/>
        <v>400.47</v>
      </c>
      <c r="Z84" s="253"/>
      <c r="AA84" s="253"/>
      <c r="AB84" s="254"/>
      <c r="AC84" s="255">
        <f t="shared" si="1"/>
        <v>23.83</v>
      </c>
      <c r="AD84" s="248"/>
      <c r="AE84" s="248"/>
      <c r="AF84" s="248">
        <f t="shared" si="2"/>
        <v>500.43</v>
      </c>
      <c r="AG84" s="248"/>
      <c r="AH84" s="248"/>
      <c r="AI84" s="248"/>
      <c r="AJ84" s="248"/>
      <c r="AK84" s="248"/>
    </row>
    <row r="85" spans="1:37" ht="12.75">
      <c r="A85" s="26"/>
      <c r="B85" s="71" t="s">
        <v>371</v>
      </c>
      <c r="C85" s="260">
        <v>83473</v>
      </c>
      <c r="D85" s="214"/>
      <c r="E85" s="215" t="s">
        <v>56</v>
      </c>
      <c r="F85" s="216"/>
      <c r="G85" s="256" t="s">
        <v>308</v>
      </c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8"/>
      <c r="T85" s="68" t="s">
        <v>230</v>
      </c>
      <c r="U85" s="220">
        <v>5</v>
      </c>
      <c r="V85" s="221"/>
      <c r="W85" s="222"/>
      <c r="X85" s="81">
        <v>286.91000000000003</v>
      </c>
      <c r="Y85" s="252">
        <f t="shared" si="0"/>
        <v>1434.55</v>
      </c>
      <c r="Z85" s="253"/>
      <c r="AA85" s="253"/>
      <c r="AB85" s="254"/>
      <c r="AC85" s="255">
        <f t="shared" si="1"/>
        <v>358.45</v>
      </c>
      <c r="AD85" s="248"/>
      <c r="AE85" s="248"/>
      <c r="AF85" s="248">
        <f t="shared" si="2"/>
        <v>1792.25</v>
      </c>
      <c r="AG85" s="248"/>
      <c r="AH85" s="248"/>
      <c r="AI85" s="248"/>
      <c r="AJ85" s="248"/>
      <c r="AK85" s="248"/>
    </row>
    <row r="86" spans="1:37" ht="12.75">
      <c r="A86" s="26"/>
      <c r="B86" s="71" t="s">
        <v>372</v>
      </c>
      <c r="C86" s="260" t="s">
        <v>310</v>
      </c>
      <c r="D86" s="214"/>
      <c r="E86" s="215" t="s">
        <v>56</v>
      </c>
      <c r="F86" s="216"/>
      <c r="G86" s="256" t="s">
        <v>309</v>
      </c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8"/>
      <c r="T86" s="68" t="s">
        <v>230</v>
      </c>
      <c r="U86" s="220">
        <v>42</v>
      </c>
      <c r="V86" s="221"/>
      <c r="W86" s="222"/>
      <c r="X86" s="81">
        <v>17.32</v>
      </c>
      <c r="Y86" s="252">
        <f t="shared" si="0"/>
        <v>727.44</v>
      </c>
      <c r="Z86" s="253"/>
      <c r="AA86" s="253"/>
      <c r="AB86" s="254"/>
      <c r="AC86" s="255">
        <f t="shared" si="1"/>
        <v>21.64</v>
      </c>
      <c r="AD86" s="248"/>
      <c r="AE86" s="248"/>
      <c r="AF86" s="248">
        <f t="shared" si="2"/>
        <v>908.88</v>
      </c>
      <c r="AG86" s="248"/>
      <c r="AH86" s="248"/>
      <c r="AI86" s="248"/>
      <c r="AJ86" s="248"/>
      <c r="AK86" s="248"/>
    </row>
    <row r="87" spans="1:37" ht="12.75">
      <c r="A87" s="26"/>
      <c r="B87" s="71" t="s">
        <v>373</v>
      </c>
      <c r="C87" s="260" t="s">
        <v>312</v>
      </c>
      <c r="D87" s="214"/>
      <c r="E87" s="215" t="s">
        <v>56</v>
      </c>
      <c r="F87" s="216"/>
      <c r="G87" s="256" t="s">
        <v>311</v>
      </c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8"/>
      <c r="T87" s="68" t="s">
        <v>230</v>
      </c>
      <c r="U87" s="220">
        <v>1</v>
      </c>
      <c r="V87" s="221"/>
      <c r="W87" s="222"/>
      <c r="X87" s="81">
        <v>105.32</v>
      </c>
      <c r="Y87" s="252">
        <f t="shared" si="0"/>
        <v>105.32</v>
      </c>
      <c r="Z87" s="253"/>
      <c r="AA87" s="253"/>
      <c r="AB87" s="254"/>
      <c r="AC87" s="255">
        <f t="shared" si="1"/>
        <v>131.58000000000001</v>
      </c>
      <c r="AD87" s="248"/>
      <c r="AE87" s="248"/>
      <c r="AF87" s="248">
        <f t="shared" si="2"/>
        <v>131.58000000000001</v>
      </c>
      <c r="AG87" s="248"/>
      <c r="AH87" s="248"/>
      <c r="AI87" s="248"/>
      <c r="AJ87" s="248"/>
      <c r="AK87" s="248"/>
    </row>
    <row r="88" spans="1:37" ht="12.75">
      <c r="A88" s="26"/>
      <c r="B88" s="70" t="s">
        <v>122</v>
      </c>
      <c r="C88" s="213"/>
      <c r="D88" s="214"/>
      <c r="E88" s="215"/>
      <c r="F88" s="216"/>
      <c r="G88" s="249" t="s">
        <v>141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1"/>
      <c r="T88" s="68"/>
      <c r="U88" s="220"/>
      <c r="V88" s="221"/>
      <c r="W88" s="222"/>
      <c r="X88" s="68"/>
      <c r="Y88" s="252" t="str">
        <f t="shared" si="0"/>
        <v/>
      </c>
      <c r="Z88" s="253"/>
      <c r="AA88" s="253"/>
      <c r="AB88" s="254"/>
      <c r="AC88" s="255" t="str">
        <f t="shared" si="1"/>
        <v/>
      </c>
      <c r="AD88" s="248"/>
      <c r="AE88" s="248"/>
      <c r="AF88" s="259">
        <f>SUM(AF56:AF87)</f>
        <v>84737.419999999969</v>
      </c>
      <c r="AG88" s="259"/>
      <c r="AH88" s="259"/>
      <c r="AI88" s="259"/>
      <c r="AJ88" s="259"/>
      <c r="AK88" s="259"/>
    </row>
    <row r="89" spans="1:37" ht="12.75">
      <c r="A89" s="26"/>
      <c r="B89" s="71" t="s">
        <v>123</v>
      </c>
      <c r="C89" s="213" t="s">
        <v>318</v>
      </c>
      <c r="D89" s="214"/>
      <c r="E89" s="215" t="s">
        <v>56</v>
      </c>
      <c r="F89" s="216"/>
      <c r="G89" s="256" t="s">
        <v>319</v>
      </c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8"/>
      <c r="T89" s="68" t="s">
        <v>57</v>
      </c>
      <c r="U89" s="220">
        <v>191.8</v>
      </c>
      <c r="V89" s="221"/>
      <c r="W89" s="222"/>
      <c r="X89" s="81">
        <v>9.5399999999999991</v>
      </c>
      <c r="Y89" s="252">
        <f t="shared" si="0"/>
        <v>1829.77</v>
      </c>
      <c r="Z89" s="253"/>
      <c r="AA89" s="253"/>
      <c r="AB89" s="254"/>
      <c r="AC89" s="255">
        <f t="shared" si="1"/>
        <v>11.92</v>
      </c>
      <c r="AD89" s="248"/>
      <c r="AE89" s="248"/>
      <c r="AF89" s="248">
        <f t="shared" si="2"/>
        <v>2286.2600000000002</v>
      </c>
      <c r="AG89" s="248"/>
      <c r="AH89" s="248"/>
      <c r="AI89" s="248"/>
      <c r="AJ89" s="248"/>
      <c r="AK89" s="248"/>
    </row>
    <row r="90" spans="1:37" ht="12.75">
      <c r="A90" s="26"/>
      <c r="B90" s="71" t="s">
        <v>124</v>
      </c>
      <c r="C90" s="260">
        <v>73640</v>
      </c>
      <c r="D90" s="214"/>
      <c r="E90" s="215" t="s">
        <v>56</v>
      </c>
      <c r="F90" s="216"/>
      <c r="G90" s="256" t="s">
        <v>320</v>
      </c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8"/>
      <c r="T90" s="68" t="s">
        <v>231</v>
      </c>
      <c r="U90" s="220">
        <v>24</v>
      </c>
      <c r="V90" s="221"/>
      <c r="W90" s="222"/>
      <c r="X90" s="81">
        <v>6.95</v>
      </c>
      <c r="Y90" s="252">
        <f t="shared" si="0"/>
        <v>166.8</v>
      </c>
      <c r="Z90" s="253"/>
      <c r="AA90" s="253"/>
      <c r="AB90" s="254"/>
      <c r="AC90" s="255">
        <f t="shared" si="1"/>
        <v>8.68</v>
      </c>
      <c r="AD90" s="248"/>
      <c r="AE90" s="248"/>
      <c r="AF90" s="248">
        <f t="shared" si="2"/>
        <v>208.32</v>
      </c>
      <c r="AG90" s="248"/>
      <c r="AH90" s="248"/>
      <c r="AI90" s="248"/>
      <c r="AJ90" s="248"/>
      <c r="AK90" s="248"/>
    </row>
    <row r="91" spans="1:37" ht="12.75">
      <c r="A91" s="26"/>
      <c r="B91" s="71" t="s">
        <v>125</v>
      </c>
      <c r="C91" s="260">
        <v>72571</v>
      </c>
      <c r="D91" s="214"/>
      <c r="E91" s="215" t="s">
        <v>56</v>
      </c>
      <c r="F91" s="216"/>
      <c r="G91" s="256" t="s">
        <v>321</v>
      </c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8"/>
      <c r="T91" s="68" t="s">
        <v>231</v>
      </c>
      <c r="U91" s="220">
        <v>7</v>
      </c>
      <c r="V91" s="221"/>
      <c r="W91" s="222"/>
      <c r="X91" s="81">
        <v>3.62</v>
      </c>
      <c r="Y91" s="252">
        <f t="shared" si="0"/>
        <v>25.34</v>
      </c>
      <c r="Z91" s="253"/>
      <c r="AA91" s="253"/>
      <c r="AB91" s="254"/>
      <c r="AC91" s="255">
        <f t="shared" si="1"/>
        <v>4.5199999999999996</v>
      </c>
      <c r="AD91" s="248"/>
      <c r="AE91" s="248"/>
      <c r="AF91" s="248">
        <f t="shared" si="2"/>
        <v>31.64</v>
      </c>
      <c r="AG91" s="248"/>
      <c r="AH91" s="248"/>
      <c r="AI91" s="248"/>
      <c r="AJ91" s="248"/>
      <c r="AK91" s="248"/>
    </row>
    <row r="92" spans="1:37" ht="12.75">
      <c r="A92" s="26"/>
      <c r="B92" s="71" t="s">
        <v>126</v>
      </c>
      <c r="C92" s="260">
        <v>73638</v>
      </c>
      <c r="D92" s="214"/>
      <c r="E92" s="215" t="s">
        <v>56</v>
      </c>
      <c r="F92" s="216"/>
      <c r="G92" s="262" t="s">
        <v>322</v>
      </c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8"/>
      <c r="T92" s="68" t="s">
        <v>231</v>
      </c>
      <c r="U92" s="220">
        <v>33</v>
      </c>
      <c r="V92" s="221"/>
      <c r="W92" s="222"/>
      <c r="X92" s="81">
        <v>11.06</v>
      </c>
      <c r="Y92" s="252">
        <f t="shared" si="0"/>
        <v>364.98</v>
      </c>
      <c r="Z92" s="253"/>
      <c r="AA92" s="253"/>
      <c r="AB92" s="254"/>
      <c r="AC92" s="255">
        <f t="shared" si="1"/>
        <v>13.82</v>
      </c>
      <c r="AD92" s="248"/>
      <c r="AE92" s="248"/>
      <c r="AF92" s="248">
        <f t="shared" si="2"/>
        <v>456.06</v>
      </c>
      <c r="AG92" s="248"/>
      <c r="AH92" s="248"/>
      <c r="AI92" s="248"/>
      <c r="AJ92" s="248"/>
      <c r="AK92" s="248"/>
    </row>
    <row r="93" spans="1:37" ht="12.75">
      <c r="A93" s="26"/>
      <c r="B93" s="71" t="s">
        <v>127</v>
      </c>
      <c r="C93" s="260">
        <v>72806</v>
      </c>
      <c r="D93" s="214"/>
      <c r="E93" s="215" t="s">
        <v>56</v>
      </c>
      <c r="F93" s="216"/>
      <c r="G93" s="262" t="s">
        <v>323</v>
      </c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8"/>
      <c r="T93" s="68" t="s">
        <v>231</v>
      </c>
      <c r="U93" s="220">
        <v>24</v>
      </c>
      <c r="V93" s="221"/>
      <c r="W93" s="222"/>
      <c r="X93" s="81">
        <v>4.29</v>
      </c>
      <c r="Y93" s="252">
        <f t="shared" si="0"/>
        <v>102.96</v>
      </c>
      <c r="Z93" s="253"/>
      <c r="AA93" s="253"/>
      <c r="AB93" s="254"/>
      <c r="AC93" s="255">
        <f t="shared" si="1"/>
        <v>5.36</v>
      </c>
      <c r="AD93" s="248"/>
      <c r="AE93" s="248"/>
      <c r="AF93" s="248">
        <f t="shared" si="2"/>
        <v>128.63999999999999</v>
      </c>
      <c r="AG93" s="248"/>
      <c r="AH93" s="248"/>
      <c r="AI93" s="248"/>
      <c r="AJ93" s="248"/>
      <c r="AK93" s="248"/>
    </row>
    <row r="94" spans="1:37" ht="12.75">
      <c r="A94" s="26"/>
      <c r="B94" s="71" t="s">
        <v>128</v>
      </c>
      <c r="C94" s="213">
        <v>72784</v>
      </c>
      <c r="D94" s="214"/>
      <c r="E94" s="215" t="s">
        <v>56</v>
      </c>
      <c r="F94" s="216"/>
      <c r="G94" s="256" t="s">
        <v>151</v>
      </c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8"/>
      <c r="T94" s="68" t="s">
        <v>231</v>
      </c>
      <c r="U94" s="220">
        <v>1</v>
      </c>
      <c r="V94" s="221"/>
      <c r="W94" s="222"/>
      <c r="X94" s="81">
        <v>11.33</v>
      </c>
      <c r="Y94" s="252">
        <f t="shared" si="0"/>
        <v>11.33</v>
      </c>
      <c r="Z94" s="253"/>
      <c r="AA94" s="253"/>
      <c r="AB94" s="254"/>
      <c r="AC94" s="255">
        <f t="shared" si="1"/>
        <v>14.16</v>
      </c>
      <c r="AD94" s="248"/>
      <c r="AE94" s="248"/>
      <c r="AF94" s="248">
        <f t="shared" si="2"/>
        <v>14.16</v>
      </c>
      <c r="AG94" s="248"/>
      <c r="AH94" s="248"/>
      <c r="AI94" s="248"/>
      <c r="AJ94" s="248"/>
      <c r="AK94" s="248"/>
    </row>
    <row r="95" spans="1:37" ht="12.75">
      <c r="A95" s="26"/>
      <c r="B95" s="71" t="s">
        <v>374</v>
      </c>
      <c r="C95" s="213">
        <v>72696</v>
      </c>
      <c r="D95" s="214"/>
      <c r="E95" s="215" t="s">
        <v>56</v>
      </c>
      <c r="F95" s="216"/>
      <c r="G95" s="256" t="s">
        <v>150</v>
      </c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8"/>
      <c r="T95" s="68" t="s">
        <v>231</v>
      </c>
      <c r="U95" s="220">
        <v>1</v>
      </c>
      <c r="V95" s="221"/>
      <c r="W95" s="222"/>
      <c r="X95" s="81">
        <v>13.91</v>
      </c>
      <c r="Y95" s="252">
        <f t="shared" si="0"/>
        <v>13.91</v>
      </c>
      <c r="Z95" s="253"/>
      <c r="AA95" s="253"/>
      <c r="AB95" s="254"/>
      <c r="AC95" s="255">
        <f t="shared" si="1"/>
        <v>17.38</v>
      </c>
      <c r="AD95" s="248"/>
      <c r="AE95" s="248"/>
      <c r="AF95" s="248">
        <f t="shared" si="2"/>
        <v>17.38</v>
      </c>
      <c r="AG95" s="248"/>
      <c r="AH95" s="248"/>
      <c r="AI95" s="248"/>
      <c r="AJ95" s="248"/>
      <c r="AK95" s="248"/>
    </row>
    <row r="96" spans="1:37" ht="12.75">
      <c r="A96" s="26"/>
      <c r="B96" s="71" t="s">
        <v>129</v>
      </c>
      <c r="C96" s="213">
        <v>72787</v>
      </c>
      <c r="D96" s="214"/>
      <c r="E96" s="215" t="s">
        <v>56</v>
      </c>
      <c r="F96" s="216"/>
      <c r="G96" s="256" t="s">
        <v>149</v>
      </c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8"/>
      <c r="T96" s="68" t="s">
        <v>231</v>
      </c>
      <c r="U96" s="220">
        <v>2</v>
      </c>
      <c r="V96" s="221"/>
      <c r="W96" s="222"/>
      <c r="X96" s="81">
        <v>25.23</v>
      </c>
      <c r="Y96" s="252">
        <f t="shared" ref="Y96:Y141" si="3">IF(T96="","",ROUND(U96*X96,2))</f>
        <v>50.46</v>
      </c>
      <c r="Z96" s="253"/>
      <c r="AA96" s="253"/>
      <c r="AB96" s="254"/>
      <c r="AC96" s="255">
        <f t="shared" ref="AC96:AC141" si="4">IF(T96="","",ROUND(X96*(1+$AG$18),2))</f>
        <v>31.52</v>
      </c>
      <c r="AD96" s="248"/>
      <c r="AE96" s="248"/>
      <c r="AF96" s="248">
        <f t="shared" ref="AF96:AF141" si="5">IF(T96="","",ROUND(U96*AC96,2))</f>
        <v>63.04</v>
      </c>
      <c r="AG96" s="248"/>
      <c r="AH96" s="248"/>
      <c r="AI96" s="248"/>
      <c r="AJ96" s="248"/>
      <c r="AK96" s="248"/>
    </row>
    <row r="97" spans="1:37" ht="12.75">
      <c r="A97" s="26"/>
      <c r="B97" s="71" t="s">
        <v>375</v>
      </c>
      <c r="C97" s="213">
        <v>72560</v>
      </c>
      <c r="D97" s="214"/>
      <c r="E97" s="215" t="s">
        <v>56</v>
      </c>
      <c r="F97" s="216"/>
      <c r="G97" s="256" t="s">
        <v>148</v>
      </c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8"/>
      <c r="T97" s="68" t="s">
        <v>231</v>
      </c>
      <c r="U97" s="220">
        <v>1</v>
      </c>
      <c r="V97" s="221"/>
      <c r="W97" s="222"/>
      <c r="X97" s="81">
        <v>7.14</v>
      </c>
      <c r="Y97" s="252">
        <f t="shared" si="3"/>
        <v>7.14</v>
      </c>
      <c r="Z97" s="253"/>
      <c r="AA97" s="253"/>
      <c r="AB97" s="254"/>
      <c r="AC97" s="255">
        <f t="shared" si="4"/>
        <v>8.92</v>
      </c>
      <c r="AD97" s="248"/>
      <c r="AE97" s="248"/>
      <c r="AF97" s="248">
        <f t="shared" si="5"/>
        <v>8.92</v>
      </c>
      <c r="AG97" s="248"/>
      <c r="AH97" s="248"/>
      <c r="AI97" s="248"/>
      <c r="AJ97" s="248"/>
      <c r="AK97" s="248"/>
    </row>
    <row r="98" spans="1:37" ht="12.75">
      <c r="A98" s="26"/>
      <c r="B98" s="71" t="s">
        <v>130</v>
      </c>
      <c r="C98" s="213" t="s">
        <v>215</v>
      </c>
      <c r="D98" s="214"/>
      <c r="E98" s="215" t="s">
        <v>56</v>
      </c>
      <c r="F98" s="216"/>
      <c r="G98" s="256" t="s">
        <v>147</v>
      </c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8"/>
      <c r="T98" s="68" t="s">
        <v>231</v>
      </c>
      <c r="U98" s="220">
        <v>2</v>
      </c>
      <c r="V98" s="221"/>
      <c r="W98" s="222"/>
      <c r="X98" s="81">
        <v>118.05</v>
      </c>
      <c r="Y98" s="252">
        <f t="shared" si="3"/>
        <v>236.1</v>
      </c>
      <c r="Z98" s="253"/>
      <c r="AA98" s="253"/>
      <c r="AB98" s="254"/>
      <c r="AC98" s="255">
        <f t="shared" si="4"/>
        <v>147.49</v>
      </c>
      <c r="AD98" s="248"/>
      <c r="AE98" s="248"/>
      <c r="AF98" s="248">
        <f t="shared" si="5"/>
        <v>294.98</v>
      </c>
      <c r="AG98" s="248"/>
      <c r="AH98" s="248"/>
      <c r="AI98" s="248"/>
      <c r="AJ98" s="248"/>
      <c r="AK98" s="248"/>
    </row>
    <row r="99" spans="1:37" ht="12.75">
      <c r="A99" s="26"/>
      <c r="B99" s="71" t="s">
        <v>131</v>
      </c>
      <c r="C99" s="213" t="s">
        <v>216</v>
      </c>
      <c r="D99" s="214"/>
      <c r="E99" s="215" t="s">
        <v>56</v>
      </c>
      <c r="F99" s="216"/>
      <c r="G99" s="256" t="s">
        <v>146</v>
      </c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8"/>
      <c r="T99" s="68" t="s">
        <v>231</v>
      </c>
      <c r="U99" s="220">
        <v>9</v>
      </c>
      <c r="V99" s="221"/>
      <c r="W99" s="222"/>
      <c r="X99" s="81">
        <v>62.75</v>
      </c>
      <c r="Y99" s="252">
        <f t="shared" si="3"/>
        <v>564.75</v>
      </c>
      <c r="Z99" s="253"/>
      <c r="AA99" s="253"/>
      <c r="AB99" s="254"/>
      <c r="AC99" s="255">
        <f t="shared" si="4"/>
        <v>78.400000000000006</v>
      </c>
      <c r="AD99" s="248"/>
      <c r="AE99" s="248"/>
      <c r="AF99" s="248">
        <f t="shared" si="5"/>
        <v>705.6</v>
      </c>
      <c r="AG99" s="248"/>
      <c r="AH99" s="248"/>
      <c r="AI99" s="248"/>
      <c r="AJ99" s="248"/>
      <c r="AK99" s="248"/>
    </row>
    <row r="100" spans="1:37" ht="12.75">
      <c r="A100" s="26"/>
      <c r="B100" s="71" t="s">
        <v>376</v>
      </c>
      <c r="C100" s="213">
        <v>72556</v>
      </c>
      <c r="D100" s="214"/>
      <c r="E100" s="215" t="s">
        <v>56</v>
      </c>
      <c r="F100" s="216"/>
      <c r="G100" s="256" t="s">
        <v>145</v>
      </c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8"/>
      <c r="T100" s="68" t="s">
        <v>229</v>
      </c>
      <c r="U100" s="220">
        <v>4</v>
      </c>
      <c r="V100" s="221"/>
      <c r="W100" s="222"/>
      <c r="X100" s="81">
        <v>14.98</v>
      </c>
      <c r="Y100" s="252">
        <f t="shared" si="3"/>
        <v>59.92</v>
      </c>
      <c r="Z100" s="253"/>
      <c r="AA100" s="253"/>
      <c r="AB100" s="254"/>
      <c r="AC100" s="255">
        <f t="shared" si="4"/>
        <v>18.72</v>
      </c>
      <c r="AD100" s="248"/>
      <c r="AE100" s="248"/>
      <c r="AF100" s="248">
        <f t="shared" si="5"/>
        <v>74.88</v>
      </c>
      <c r="AG100" s="248"/>
      <c r="AH100" s="248"/>
      <c r="AI100" s="248"/>
      <c r="AJ100" s="248"/>
      <c r="AK100" s="248"/>
    </row>
    <row r="101" spans="1:37" ht="12.75">
      <c r="A101" s="26"/>
      <c r="B101" s="71" t="s">
        <v>377</v>
      </c>
      <c r="C101" s="213">
        <v>72558</v>
      </c>
      <c r="D101" s="214"/>
      <c r="E101" s="215" t="s">
        <v>56</v>
      </c>
      <c r="F101" s="216"/>
      <c r="G101" s="256" t="s">
        <v>341</v>
      </c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8"/>
      <c r="T101" s="68" t="s">
        <v>231</v>
      </c>
      <c r="U101" s="220">
        <v>105</v>
      </c>
      <c r="V101" s="221"/>
      <c r="W101" s="222"/>
      <c r="X101" s="81">
        <v>6</v>
      </c>
      <c r="Y101" s="252">
        <f t="shared" si="3"/>
        <v>630</v>
      </c>
      <c r="Z101" s="253"/>
      <c r="AA101" s="253"/>
      <c r="AB101" s="254"/>
      <c r="AC101" s="266">
        <f t="shared" si="4"/>
        <v>7.5</v>
      </c>
      <c r="AD101" s="264"/>
      <c r="AE101" s="265"/>
      <c r="AF101" s="263">
        <f t="shared" si="5"/>
        <v>787.5</v>
      </c>
      <c r="AG101" s="264"/>
      <c r="AH101" s="264"/>
      <c r="AI101" s="264"/>
      <c r="AJ101" s="264"/>
      <c r="AK101" s="265"/>
    </row>
    <row r="102" spans="1:37" ht="12.75">
      <c r="A102" s="26"/>
      <c r="B102" s="71" t="s">
        <v>132</v>
      </c>
      <c r="C102" s="213">
        <v>7141</v>
      </c>
      <c r="D102" s="214"/>
      <c r="E102" s="215" t="s">
        <v>56</v>
      </c>
      <c r="F102" s="216"/>
      <c r="G102" s="256" t="s">
        <v>259</v>
      </c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8"/>
      <c r="T102" s="68" t="s">
        <v>229</v>
      </c>
      <c r="U102" s="220">
        <v>4</v>
      </c>
      <c r="V102" s="221"/>
      <c r="W102" s="222"/>
      <c r="X102" s="81">
        <v>6.63</v>
      </c>
      <c r="Y102" s="252">
        <f t="shared" si="3"/>
        <v>26.52</v>
      </c>
      <c r="Z102" s="253"/>
      <c r="AA102" s="253"/>
      <c r="AB102" s="254"/>
      <c r="AC102" s="266">
        <f t="shared" si="4"/>
        <v>8.2799999999999994</v>
      </c>
      <c r="AD102" s="264"/>
      <c r="AE102" s="265"/>
      <c r="AF102" s="263">
        <f t="shared" si="5"/>
        <v>33.119999999999997</v>
      </c>
      <c r="AG102" s="264"/>
      <c r="AH102" s="264"/>
      <c r="AI102" s="264"/>
      <c r="AJ102" s="264"/>
      <c r="AK102" s="265"/>
    </row>
    <row r="103" spans="1:37" ht="12.75">
      <c r="A103" s="26"/>
      <c r="B103" s="71" t="s">
        <v>133</v>
      </c>
      <c r="C103" s="260">
        <v>34636</v>
      </c>
      <c r="D103" s="214"/>
      <c r="E103" s="215" t="s">
        <v>56</v>
      </c>
      <c r="F103" s="216"/>
      <c r="G103" s="256" t="s">
        <v>267</v>
      </c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8"/>
      <c r="T103" s="68" t="s">
        <v>229</v>
      </c>
      <c r="U103" s="220">
        <v>4</v>
      </c>
      <c r="V103" s="221"/>
      <c r="W103" s="222"/>
      <c r="X103" s="81">
        <v>320</v>
      </c>
      <c r="Y103" s="252">
        <f t="shared" si="3"/>
        <v>1280</v>
      </c>
      <c r="Z103" s="253"/>
      <c r="AA103" s="253"/>
      <c r="AB103" s="254"/>
      <c r="AC103" s="266">
        <f t="shared" si="4"/>
        <v>399.79</v>
      </c>
      <c r="AD103" s="264"/>
      <c r="AE103" s="265"/>
      <c r="AF103" s="263">
        <f t="shared" si="5"/>
        <v>1599.16</v>
      </c>
      <c r="AG103" s="264"/>
      <c r="AH103" s="264"/>
      <c r="AI103" s="264"/>
      <c r="AJ103" s="264"/>
      <c r="AK103" s="265"/>
    </row>
    <row r="104" spans="1:37" ht="12.75">
      <c r="A104" s="26"/>
      <c r="B104" s="71" t="s">
        <v>134</v>
      </c>
      <c r="C104" s="260">
        <v>34640</v>
      </c>
      <c r="D104" s="214"/>
      <c r="E104" s="215" t="s">
        <v>56</v>
      </c>
      <c r="F104" s="216"/>
      <c r="G104" s="256" t="s">
        <v>266</v>
      </c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8"/>
      <c r="T104" s="68" t="s">
        <v>229</v>
      </c>
      <c r="U104" s="220">
        <v>7</v>
      </c>
      <c r="V104" s="221"/>
      <c r="W104" s="222"/>
      <c r="X104" s="81">
        <v>730.03</v>
      </c>
      <c r="Y104" s="252">
        <f t="shared" si="3"/>
        <v>5110.21</v>
      </c>
      <c r="Z104" s="253"/>
      <c r="AA104" s="253"/>
      <c r="AB104" s="254"/>
      <c r="AC104" s="266">
        <f t="shared" si="4"/>
        <v>912.07</v>
      </c>
      <c r="AD104" s="264"/>
      <c r="AE104" s="265"/>
      <c r="AF104" s="263">
        <f t="shared" si="5"/>
        <v>6384.49</v>
      </c>
      <c r="AG104" s="264"/>
      <c r="AH104" s="264"/>
      <c r="AI104" s="264"/>
      <c r="AJ104" s="264"/>
      <c r="AK104" s="265"/>
    </row>
    <row r="105" spans="1:37" ht="12.75">
      <c r="A105" s="26"/>
      <c r="B105" s="71" t="s">
        <v>135</v>
      </c>
      <c r="C105" s="260">
        <v>86931</v>
      </c>
      <c r="D105" s="214"/>
      <c r="E105" s="215" t="s">
        <v>56</v>
      </c>
      <c r="F105" s="216"/>
      <c r="G105" s="256" t="s">
        <v>257</v>
      </c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8"/>
      <c r="T105" s="68" t="s">
        <v>231</v>
      </c>
      <c r="U105" s="220">
        <v>6</v>
      </c>
      <c r="V105" s="221"/>
      <c r="W105" s="222"/>
      <c r="X105" s="81">
        <v>281.72000000000003</v>
      </c>
      <c r="Y105" s="252">
        <f t="shared" si="3"/>
        <v>1690.32</v>
      </c>
      <c r="Z105" s="253"/>
      <c r="AA105" s="253"/>
      <c r="AB105" s="254"/>
      <c r="AC105" s="266">
        <f t="shared" si="4"/>
        <v>351.97</v>
      </c>
      <c r="AD105" s="264"/>
      <c r="AE105" s="265"/>
      <c r="AF105" s="263">
        <f t="shared" si="5"/>
        <v>2111.8200000000002</v>
      </c>
      <c r="AG105" s="264"/>
      <c r="AH105" s="264"/>
      <c r="AI105" s="264"/>
      <c r="AJ105" s="264"/>
      <c r="AK105" s="265"/>
    </row>
    <row r="106" spans="1:37" ht="12.75">
      <c r="A106" s="26"/>
      <c r="B106" s="71" t="s">
        <v>136</v>
      </c>
      <c r="C106" s="213">
        <v>6009</v>
      </c>
      <c r="D106" s="214"/>
      <c r="E106" s="215" t="s">
        <v>56</v>
      </c>
      <c r="F106" s="216"/>
      <c r="G106" s="256" t="s">
        <v>144</v>
      </c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8"/>
      <c r="T106" s="68" t="s">
        <v>231</v>
      </c>
      <c r="U106" s="220">
        <v>6</v>
      </c>
      <c r="V106" s="221"/>
      <c r="W106" s="222"/>
      <c r="X106" s="81">
        <f>158.36*0.82</f>
        <v>129.8552</v>
      </c>
      <c r="Y106" s="252">
        <f t="shared" si="3"/>
        <v>779.13</v>
      </c>
      <c r="Z106" s="253"/>
      <c r="AA106" s="253"/>
      <c r="AB106" s="254"/>
      <c r="AC106" s="266">
        <f t="shared" si="4"/>
        <v>162.24</v>
      </c>
      <c r="AD106" s="264"/>
      <c r="AE106" s="265"/>
      <c r="AF106" s="263">
        <f t="shared" si="5"/>
        <v>973.44</v>
      </c>
      <c r="AG106" s="264"/>
      <c r="AH106" s="264"/>
      <c r="AI106" s="264"/>
      <c r="AJ106" s="264"/>
      <c r="AK106" s="265"/>
    </row>
    <row r="107" spans="1:37" ht="12.75">
      <c r="A107" s="26"/>
      <c r="B107" s="71" t="s">
        <v>137</v>
      </c>
      <c r="C107" s="260">
        <v>4267</v>
      </c>
      <c r="D107" s="214"/>
      <c r="E107" s="215" t="s">
        <v>56</v>
      </c>
      <c r="F107" s="216"/>
      <c r="G107" s="256" t="s">
        <v>143</v>
      </c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8"/>
      <c r="T107" s="68" t="s">
        <v>231</v>
      </c>
      <c r="U107" s="220">
        <v>6</v>
      </c>
      <c r="V107" s="221"/>
      <c r="W107" s="222"/>
      <c r="X107" s="81">
        <v>21.19</v>
      </c>
      <c r="Y107" s="252">
        <f t="shared" si="3"/>
        <v>127.14</v>
      </c>
      <c r="Z107" s="253"/>
      <c r="AA107" s="253"/>
      <c r="AB107" s="254"/>
      <c r="AC107" s="266">
        <f t="shared" si="4"/>
        <v>26.47</v>
      </c>
      <c r="AD107" s="264"/>
      <c r="AE107" s="265"/>
      <c r="AF107" s="263">
        <f t="shared" si="5"/>
        <v>158.82</v>
      </c>
      <c r="AG107" s="264"/>
      <c r="AH107" s="264"/>
      <c r="AI107" s="264"/>
      <c r="AJ107" s="264"/>
      <c r="AK107" s="265"/>
    </row>
    <row r="108" spans="1:37" ht="12.75">
      <c r="A108" s="26"/>
      <c r="B108" s="71" t="s">
        <v>138</v>
      </c>
      <c r="C108" s="260">
        <v>4269</v>
      </c>
      <c r="D108" s="214"/>
      <c r="E108" s="215" t="s">
        <v>56</v>
      </c>
      <c r="F108" s="216"/>
      <c r="G108" s="256" t="s">
        <v>258</v>
      </c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8"/>
      <c r="T108" s="68" t="s">
        <v>231</v>
      </c>
      <c r="U108" s="220">
        <v>6</v>
      </c>
      <c r="V108" s="221"/>
      <c r="W108" s="222"/>
      <c r="X108" s="81">
        <v>21.63</v>
      </c>
      <c r="Y108" s="252">
        <f t="shared" si="3"/>
        <v>129.78</v>
      </c>
      <c r="Z108" s="253"/>
      <c r="AA108" s="253"/>
      <c r="AB108" s="254"/>
      <c r="AC108" s="266">
        <f t="shared" si="4"/>
        <v>27.02</v>
      </c>
      <c r="AD108" s="264"/>
      <c r="AE108" s="265"/>
      <c r="AF108" s="263">
        <f t="shared" si="5"/>
        <v>162.12</v>
      </c>
      <c r="AG108" s="264"/>
      <c r="AH108" s="264"/>
      <c r="AI108" s="264"/>
      <c r="AJ108" s="264"/>
      <c r="AK108" s="265"/>
    </row>
    <row r="109" spans="1:37" ht="12.75">
      <c r="A109" s="26"/>
      <c r="B109" s="71" t="s">
        <v>139</v>
      </c>
      <c r="C109" s="213" t="s">
        <v>256</v>
      </c>
      <c r="D109" s="214"/>
      <c r="E109" s="215" t="s">
        <v>56</v>
      </c>
      <c r="F109" s="216"/>
      <c r="G109" s="256" t="s">
        <v>142</v>
      </c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8"/>
      <c r="T109" s="68" t="s">
        <v>231</v>
      </c>
      <c r="U109" s="220">
        <v>6</v>
      </c>
      <c r="V109" s="221"/>
      <c r="W109" s="222"/>
      <c r="X109" s="81">
        <v>28.69</v>
      </c>
      <c r="Y109" s="252">
        <f t="shared" si="3"/>
        <v>172.14</v>
      </c>
      <c r="Z109" s="253"/>
      <c r="AA109" s="253"/>
      <c r="AB109" s="254"/>
      <c r="AC109" s="266">
        <f t="shared" si="4"/>
        <v>35.840000000000003</v>
      </c>
      <c r="AD109" s="264"/>
      <c r="AE109" s="265"/>
      <c r="AF109" s="263">
        <f t="shared" si="5"/>
        <v>215.04</v>
      </c>
      <c r="AG109" s="264"/>
      <c r="AH109" s="264"/>
      <c r="AI109" s="264"/>
      <c r="AJ109" s="264"/>
      <c r="AK109" s="265"/>
    </row>
    <row r="110" spans="1:37" ht="12.75">
      <c r="A110" s="26"/>
      <c r="B110" s="71" t="s">
        <v>268</v>
      </c>
      <c r="C110" s="260">
        <v>72542</v>
      </c>
      <c r="D110" s="214"/>
      <c r="E110" s="215" t="s">
        <v>56</v>
      </c>
      <c r="F110" s="216"/>
      <c r="G110" s="256" t="s">
        <v>324</v>
      </c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8"/>
      <c r="T110" s="68" t="s">
        <v>231</v>
      </c>
      <c r="U110" s="220">
        <v>1</v>
      </c>
      <c r="V110" s="221"/>
      <c r="W110" s="222"/>
      <c r="X110" s="81">
        <v>35.65</v>
      </c>
      <c r="Y110" s="252">
        <f t="shared" si="3"/>
        <v>35.65</v>
      </c>
      <c r="Z110" s="253"/>
      <c r="AA110" s="253"/>
      <c r="AB110" s="254"/>
      <c r="AC110" s="266">
        <f t="shared" si="4"/>
        <v>44.54</v>
      </c>
      <c r="AD110" s="264"/>
      <c r="AE110" s="265"/>
      <c r="AF110" s="263">
        <f t="shared" si="5"/>
        <v>44.54</v>
      </c>
      <c r="AG110" s="264"/>
      <c r="AH110" s="264"/>
      <c r="AI110" s="264"/>
      <c r="AJ110" s="264"/>
      <c r="AK110" s="265"/>
    </row>
    <row r="111" spans="1:37" ht="12.75">
      <c r="A111" s="26"/>
      <c r="B111" s="71" t="s">
        <v>140</v>
      </c>
      <c r="C111" s="260">
        <v>72552</v>
      </c>
      <c r="D111" s="214"/>
      <c r="E111" s="215" t="s">
        <v>56</v>
      </c>
      <c r="F111" s="216"/>
      <c r="G111" s="256" t="s">
        <v>325</v>
      </c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8"/>
      <c r="T111" s="68" t="s">
        <v>231</v>
      </c>
      <c r="U111" s="220">
        <v>1</v>
      </c>
      <c r="V111" s="221"/>
      <c r="W111" s="222"/>
      <c r="X111" s="81">
        <v>33.19</v>
      </c>
      <c r="Y111" s="252">
        <f t="shared" si="3"/>
        <v>33.19</v>
      </c>
      <c r="Z111" s="253"/>
      <c r="AA111" s="253"/>
      <c r="AB111" s="254"/>
      <c r="AC111" s="266">
        <f t="shared" si="4"/>
        <v>41.47</v>
      </c>
      <c r="AD111" s="264"/>
      <c r="AE111" s="265"/>
      <c r="AF111" s="263">
        <f t="shared" si="5"/>
        <v>41.47</v>
      </c>
      <c r="AG111" s="264"/>
      <c r="AH111" s="264"/>
      <c r="AI111" s="264"/>
      <c r="AJ111" s="264"/>
      <c r="AK111" s="265"/>
    </row>
    <row r="112" spans="1:37" ht="12.75">
      <c r="A112" s="26"/>
      <c r="B112" s="71" t="s">
        <v>269</v>
      </c>
      <c r="C112" s="260">
        <v>72548</v>
      </c>
      <c r="D112" s="214"/>
      <c r="E112" s="215" t="s">
        <v>56</v>
      </c>
      <c r="F112" s="216"/>
      <c r="G112" s="256" t="s">
        <v>326</v>
      </c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8"/>
      <c r="T112" s="68" t="s">
        <v>231</v>
      </c>
      <c r="U112" s="220">
        <v>4</v>
      </c>
      <c r="V112" s="221"/>
      <c r="W112" s="222"/>
      <c r="X112" s="81">
        <v>6</v>
      </c>
      <c r="Y112" s="252">
        <f t="shared" si="3"/>
        <v>24</v>
      </c>
      <c r="Z112" s="253"/>
      <c r="AA112" s="253"/>
      <c r="AB112" s="254"/>
      <c r="AC112" s="266">
        <f t="shared" si="4"/>
        <v>7.5</v>
      </c>
      <c r="AD112" s="264"/>
      <c r="AE112" s="265"/>
      <c r="AF112" s="263">
        <f t="shared" si="5"/>
        <v>30</v>
      </c>
      <c r="AG112" s="264"/>
      <c r="AH112" s="264"/>
      <c r="AI112" s="264"/>
      <c r="AJ112" s="264"/>
      <c r="AK112" s="265"/>
    </row>
    <row r="113" spans="1:37" ht="12.75">
      <c r="A113" s="26"/>
      <c r="B113" s="71" t="s">
        <v>378</v>
      </c>
      <c r="C113" s="260">
        <v>328</v>
      </c>
      <c r="D113" s="214"/>
      <c r="E113" s="215" t="s">
        <v>56</v>
      </c>
      <c r="F113" s="216"/>
      <c r="G113" s="256" t="s">
        <v>327</v>
      </c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8"/>
      <c r="T113" s="68" t="s">
        <v>231</v>
      </c>
      <c r="U113" s="220">
        <v>90</v>
      </c>
      <c r="V113" s="221"/>
      <c r="W113" s="222"/>
      <c r="X113" s="81">
        <v>3.2</v>
      </c>
      <c r="Y113" s="252">
        <f t="shared" si="3"/>
        <v>288</v>
      </c>
      <c r="Z113" s="253"/>
      <c r="AA113" s="253"/>
      <c r="AB113" s="254"/>
      <c r="AC113" s="266">
        <f t="shared" si="4"/>
        <v>4</v>
      </c>
      <c r="AD113" s="264"/>
      <c r="AE113" s="265"/>
      <c r="AF113" s="263">
        <f t="shared" si="5"/>
        <v>360</v>
      </c>
      <c r="AG113" s="264"/>
      <c r="AH113" s="264"/>
      <c r="AI113" s="264"/>
      <c r="AJ113" s="264"/>
      <c r="AK113" s="265"/>
    </row>
    <row r="114" spans="1:37" ht="12.75">
      <c r="A114" s="26"/>
      <c r="B114" s="71" t="s">
        <v>379</v>
      </c>
      <c r="C114" s="260">
        <v>325</v>
      </c>
      <c r="D114" s="214"/>
      <c r="E114" s="215" t="s">
        <v>56</v>
      </c>
      <c r="F114" s="216"/>
      <c r="G114" s="256" t="s">
        <v>328</v>
      </c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8"/>
      <c r="T114" s="68" t="s">
        <v>231</v>
      </c>
      <c r="U114" s="220">
        <v>94</v>
      </c>
      <c r="V114" s="221"/>
      <c r="W114" s="222"/>
      <c r="X114" s="81">
        <v>1.33</v>
      </c>
      <c r="Y114" s="252">
        <f t="shared" si="3"/>
        <v>125.02</v>
      </c>
      <c r="Z114" s="253"/>
      <c r="AA114" s="253"/>
      <c r="AB114" s="254"/>
      <c r="AC114" s="266">
        <f t="shared" si="4"/>
        <v>1.66</v>
      </c>
      <c r="AD114" s="264"/>
      <c r="AE114" s="265"/>
      <c r="AF114" s="263">
        <f t="shared" si="5"/>
        <v>156.04</v>
      </c>
      <c r="AG114" s="264"/>
      <c r="AH114" s="264"/>
      <c r="AI114" s="264"/>
      <c r="AJ114" s="264"/>
      <c r="AK114" s="265"/>
    </row>
    <row r="115" spans="1:37" ht="12.75">
      <c r="A115" s="26"/>
      <c r="B115" s="71" t="s">
        <v>380</v>
      </c>
      <c r="C115" s="260">
        <v>329</v>
      </c>
      <c r="D115" s="214"/>
      <c r="E115" s="215" t="s">
        <v>56</v>
      </c>
      <c r="F115" s="216"/>
      <c r="G115" s="256" t="s">
        <v>329</v>
      </c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8"/>
      <c r="T115" s="68" t="s">
        <v>231</v>
      </c>
      <c r="U115" s="220">
        <v>134</v>
      </c>
      <c r="V115" s="221"/>
      <c r="W115" s="222"/>
      <c r="X115" s="81">
        <v>2.99</v>
      </c>
      <c r="Y115" s="252">
        <f t="shared" si="3"/>
        <v>400.66</v>
      </c>
      <c r="Z115" s="253"/>
      <c r="AA115" s="253"/>
      <c r="AB115" s="254"/>
      <c r="AC115" s="266">
        <f t="shared" si="4"/>
        <v>3.74</v>
      </c>
      <c r="AD115" s="264"/>
      <c r="AE115" s="265"/>
      <c r="AF115" s="263">
        <f t="shared" si="5"/>
        <v>501.16</v>
      </c>
      <c r="AG115" s="264"/>
      <c r="AH115" s="264"/>
      <c r="AI115" s="264"/>
      <c r="AJ115" s="264"/>
      <c r="AK115" s="265"/>
    </row>
    <row r="116" spans="1:37" ht="12.75">
      <c r="A116" s="26"/>
      <c r="B116" s="71" t="s">
        <v>381</v>
      </c>
      <c r="C116" s="260">
        <v>305</v>
      </c>
      <c r="D116" s="214"/>
      <c r="E116" s="215" t="s">
        <v>56</v>
      </c>
      <c r="F116" s="216"/>
      <c r="G116" s="256" t="s">
        <v>330</v>
      </c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8"/>
      <c r="T116" s="68" t="s">
        <v>231</v>
      </c>
      <c r="U116" s="220">
        <v>4</v>
      </c>
      <c r="V116" s="221"/>
      <c r="W116" s="222"/>
      <c r="X116" s="81">
        <v>5.48</v>
      </c>
      <c r="Y116" s="252">
        <f t="shared" si="3"/>
        <v>21.92</v>
      </c>
      <c r="Z116" s="253"/>
      <c r="AA116" s="253"/>
      <c r="AB116" s="254"/>
      <c r="AC116" s="266">
        <f t="shared" si="4"/>
        <v>6.85</v>
      </c>
      <c r="AD116" s="264"/>
      <c r="AE116" s="265"/>
      <c r="AF116" s="263">
        <f t="shared" si="5"/>
        <v>27.4</v>
      </c>
      <c r="AG116" s="264"/>
      <c r="AH116" s="264"/>
      <c r="AI116" s="264"/>
      <c r="AJ116" s="264"/>
      <c r="AK116" s="265"/>
    </row>
    <row r="117" spans="1:37" ht="12.75">
      <c r="A117" s="26"/>
      <c r="B117" s="71" t="s">
        <v>382</v>
      </c>
      <c r="C117" s="260">
        <v>72628</v>
      </c>
      <c r="D117" s="214"/>
      <c r="E117" s="215" t="s">
        <v>56</v>
      </c>
      <c r="F117" s="216"/>
      <c r="G117" s="256" t="s">
        <v>333</v>
      </c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8"/>
      <c r="T117" s="68" t="s">
        <v>231</v>
      </c>
      <c r="U117" s="220">
        <v>54</v>
      </c>
      <c r="V117" s="221"/>
      <c r="W117" s="222"/>
      <c r="X117" s="81">
        <v>9.75</v>
      </c>
      <c r="Y117" s="252">
        <f t="shared" si="3"/>
        <v>526.5</v>
      </c>
      <c r="Z117" s="253"/>
      <c r="AA117" s="253"/>
      <c r="AB117" s="254"/>
      <c r="AC117" s="266">
        <f t="shared" si="4"/>
        <v>12.18</v>
      </c>
      <c r="AD117" s="264"/>
      <c r="AE117" s="265"/>
      <c r="AF117" s="263">
        <f t="shared" si="5"/>
        <v>657.72</v>
      </c>
      <c r="AG117" s="264"/>
      <c r="AH117" s="264"/>
      <c r="AI117" s="264"/>
      <c r="AJ117" s="264"/>
      <c r="AK117" s="265"/>
    </row>
    <row r="118" spans="1:37" ht="12.75">
      <c r="A118" s="26"/>
      <c r="B118" s="71" t="s">
        <v>383</v>
      </c>
      <c r="C118" s="260">
        <v>72630</v>
      </c>
      <c r="D118" s="214"/>
      <c r="E118" s="215" t="s">
        <v>56</v>
      </c>
      <c r="F118" s="216"/>
      <c r="G118" s="256" t="s">
        <v>332</v>
      </c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8"/>
      <c r="T118" s="68" t="s">
        <v>231</v>
      </c>
      <c r="U118" s="220">
        <v>68</v>
      </c>
      <c r="V118" s="221"/>
      <c r="W118" s="222"/>
      <c r="X118" s="81">
        <v>5.05</v>
      </c>
      <c r="Y118" s="252">
        <f t="shared" si="3"/>
        <v>343.4</v>
      </c>
      <c r="Z118" s="253"/>
      <c r="AA118" s="253"/>
      <c r="AB118" s="254"/>
      <c r="AC118" s="266">
        <f t="shared" si="4"/>
        <v>6.31</v>
      </c>
      <c r="AD118" s="264"/>
      <c r="AE118" s="265"/>
      <c r="AF118" s="263">
        <f t="shared" si="5"/>
        <v>429.08</v>
      </c>
      <c r="AG118" s="264"/>
      <c r="AH118" s="264"/>
      <c r="AI118" s="264"/>
      <c r="AJ118" s="264"/>
      <c r="AK118" s="265"/>
    </row>
    <row r="119" spans="1:37" ht="12.75">
      <c r="A119" s="26"/>
      <c r="B119" s="71" t="s">
        <v>384</v>
      </c>
      <c r="C119" s="260">
        <v>72631</v>
      </c>
      <c r="D119" s="214"/>
      <c r="E119" s="215" t="s">
        <v>56</v>
      </c>
      <c r="F119" s="216"/>
      <c r="G119" s="256" t="s">
        <v>331</v>
      </c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8"/>
      <c r="T119" s="68" t="s">
        <v>231</v>
      </c>
      <c r="U119" s="220">
        <v>54</v>
      </c>
      <c r="V119" s="221"/>
      <c r="W119" s="222"/>
      <c r="X119" s="81">
        <v>7.41</v>
      </c>
      <c r="Y119" s="252">
        <f t="shared" si="3"/>
        <v>400.14</v>
      </c>
      <c r="Z119" s="253"/>
      <c r="AA119" s="253"/>
      <c r="AB119" s="254"/>
      <c r="AC119" s="266">
        <f t="shared" si="4"/>
        <v>9.26</v>
      </c>
      <c r="AD119" s="264"/>
      <c r="AE119" s="265"/>
      <c r="AF119" s="263">
        <f t="shared" si="5"/>
        <v>500.04</v>
      </c>
      <c r="AG119" s="264"/>
      <c r="AH119" s="264"/>
      <c r="AI119" s="264"/>
      <c r="AJ119" s="264"/>
      <c r="AK119" s="265"/>
    </row>
    <row r="120" spans="1:37" ht="12.75">
      <c r="A120" s="26"/>
      <c r="B120" s="71" t="s">
        <v>385</v>
      </c>
      <c r="C120" s="260">
        <v>72557</v>
      </c>
      <c r="D120" s="214"/>
      <c r="E120" s="215" t="s">
        <v>56</v>
      </c>
      <c r="F120" s="216"/>
      <c r="G120" s="256" t="s">
        <v>339</v>
      </c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8"/>
      <c r="T120" s="68" t="s">
        <v>231</v>
      </c>
      <c r="U120" s="220">
        <v>14</v>
      </c>
      <c r="V120" s="221"/>
      <c r="W120" s="222"/>
      <c r="X120" s="81">
        <v>14.58</v>
      </c>
      <c r="Y120" s="252">
        <f t="shared" si="3"/>
        <v>204.12</v>
      </c>
      <c r="Z120" s="253"/>
      <c r="AA120" s="253"/>
      <c r="AB120" s="254"/>
      <c r="AC120" s="266">
        <f t="shared" si="4"/>
        <v>18.22</v>
      </c>
      <c r="AD120" s="264"/>
      <c r="AE120" s="265"/>
      <c r="AF120" s="263">
        <f t="shared" si="5"/>
        <v>255.08</v>
      </c>
      <c r="AG120" s="264"/>
      <c r="AH120" s="264"/>
      <c r="AI120" s="264"/>
      <c r="AJ120" s="264"/>
      <c r="AK120" s="265"/>
    </row>
    <row r="121" spans="1:37" ht="12.75">
      <c r="A121" s="26"/>
      <c r="B121" s="71" t="s">
        <v>386</v>
      </c>
      <c r="C121" s="260">
        <v>72558</v>
      </c>
      <c r="D121" s="214"/>
      <c r="E121" s="215" t="s">
        <v>56</v>
      </c>
      <c r="F121" s="216"/>
      <c r="G121" s="256" t="s">
        <v>338</v>
      </c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8"/>
      <c r="T121" s="68" t="s">
        <v>231</v>
      </c>
      <c r="U121" s="220">
        <v>4</v>
      </c>
      <c r="V121" s="221"/>
      <c r="W121" s="222"/>
      <c r="X121" s="81">
        <v>14.98</v>
      </c>
      <c r="Y121" s="252">
        <f t="shared" si="3"/>
        <v>59.92</v>
      </c>
      <c r="Z121" s="253"/>
      <c r="AA121" s="253"/>
      <c r="AB121" s="254"/>
      <c r="AC121" s="266">
        <f t="shared" si="4"/>
        <v>18.72</v>
      </c>
      <c r="AD121" s="264"/>
      <c r="AE121" s="265"/>
      <c r="AF121" s="263">
        <f t="shared" si="5"/>
        <v>74.88</v>
      </c>
      <c r="AG121" s="264"/>
      <c r="AH121" s="264"/>
      <c r="AI121" s="264"/>
      <c r="AJ121" s="264"/>
      <c r="AK121" s="265"/>
    </row>
    <row r="122" spans="1:37" ht="12.75">
      <c r="A122" s="26"/>
      <c r="B122" s="71" t="s">
        <v>387</v>
      </c>
      <c r="C122" s="260">
        <v>3519</v>
      </c>
      <c r="D122" s="214"/>
      <c r="E122" s="215" t="s">
        <v>56</v>
      </c>
      <c r="F122" s="216"/>
      <c r="G122" s="256" t="s">
        <v>334</v>
      </c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8"/>
      <c r="T122" s="68" t="s">
        <v>231</v>
      </c>
      <c r="U122" s="220">
        <v>47</v>
      </c>
      <c r="V122" s="221"/>
      <c r="W122" s="222"/>
      <c r="X122" s="81">
        <v>4.3600000000000003</v>
      </c>
      <c r="Y122" s="252">
        <f t="shared" si="3"/>
        <v>204.92</v>
      </c>
      <c r="Z122" s="253"/>
      <c r="AA122" s="253"/>
      <c r="AB122" s="254"/>
      <c r="AC122" s="266">
        <f t="shared" si="4"/>
        <v>5.45</v>
      </c>
      <c r="AD122" s="264"/>
      <c r="AE122" s="265"/>
      <c r="AF122" s="263">
        <f t="shared" si="5"/>
        <v>256.14999999999998</v>
      </c>
      <c r="AG122" s="264"/>
      <c r="AH122" s="264"/>
      <c r="AI122" s="264"/>
      <c r="AJ122" s="264"/>
      <c r="AK122" s="265"/>
    </row>
    <row r="123" spans="1:37" ht="12.75">
      <c r="A123" s="26"/>
      <c r="B123" s="71" t="s">
        <v>388</v>
      </c>
      <c r="C123" s="260">
        <v>72559</v>
      </c>
      <c r="D123" s="214"/>
      <c r="E123" s="215" t="s">
        <v>56</v>
      </c>
      <c r="F123" s="216"/>
      <c r="G123" s="256" t="s">
        <v>337</v>
      </c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8"/>
      <c r="T123" s="68" t="s">
        <v>231</v>
      </c>
      <c r="U123" s="220">
        <v>40</v>
      </c>
      <c r="V123" s="221"/>
      <c r="W123" s="222"/>
      <c r="X123" s="81">
        <v>6.18</v>
      </c>
      <c r="Y123" s="252">
        <f t="shared" si="3"/>
        <v>247.2</v>
      </c>
      <c r="Z123" s="253"/>
      <c r="AA123" s="253"/>
      <c r="AB123" s="254"/>
      <c r="AC123" s="266">
        <f t="shared" si="4"/>
        <v>7.72</v>
      </c>
      <c r="AD123" s="264"/>
      <c r="AE123" s="265"/>
      <c r="AF123" s="263">
        <f t="shared" si="5"/>
        <v>308.8</v>
      </c>
      <c r="AG123" s="264"/>
      <c r="AH123" s="264"/>
      <c r="AI123" s="264"/>
      <c r="AJ123" s="264"/>
      <c r="AK123" s="265"/>
    </row>
    <row r="124" spans="1:37" ht="12.75">
      <c r="A124" s="26"/>
      <c r="B124" s="71" t="s">
        <v>389</v>
      </c>
      <c r="C124" s="260">
        <v>72561</v>
      </c>
      <c r="D124" s="214"/>
      <c r="E124" s="215" t="s">
        <v>56</v>
      </c>
      <c r="F124" s="216"/>
      <c r="G124" s="256" t="s">
        <v>336</v>
      </c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8"/>
      <c r="T124" s="68" t="s">
        <v>231</v>
      </c>
      <c r="U124" s="220">
        <v>28</v>
      </c>
      <c r="V124" s="221"/>
      <c r="W124" s="222"/>
      <c r="X124" s="81">
        <v>7.58</v>
      </c>
      <c r="Y124" s="252">
        <f t="shared" si="3"/>
        <v>212.24</v>
      </c>
      <c r="Z124" s="253"/>
      <c r="AA124" s="253"/>
      <c r="AB124" s="254"/>
      <c r="AC124" s="266">
        <f t="shared" si="4"/>
        <v>9.4700000000000006</v>
      </c>
      <c r="AD124" s="264"/>
      <c r="AE124" s="265"/>
      <c r="AF124" s="263">
        <f t="shared" si="5"/>
        <v>265.16000000000003</v>
      </c>
      <c r="AG124" s="264"/>
      <c r="AH124" s="264"/>
      <c r="AI124" s="264"/>
      <c r="AJ124" s="264"/>
      <c r="AK124" s="265"/>
    </row>
    <row r="125" spans="1:37" ht="12.75">
      <c r="A125" s="26"/>
      <c r="B125" s="71" t="s">
        <v>390</v>
      </c>
      <c r="C125" s="260">
        <v>20158</v>
      </c>
      <c r="D125" s="214"/>
      <c r="E125" s="215" t="s">
        <v>56</v>
      </c>
      <c r="F125" s="216"/>
      <c r="G125" s="256" t="s">
        <v>340</v>
      </c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8"/>
      <c r="T125" s="68" t="s">
        <v>231</v>
      </c>
      <c r="U125" s="220">
        <v>2</v>
      </c>
      <c r="V125" s="221"/>
      <c r="W125" s="222"/>
      <c r="X125" s="81">
        <v>70.58</v>
      </c>
      <c r="Y125" s="252">
        <f t="shared" si="3"/>
        <v>141.16</v>
      </c>
      <c r="Z125" s="253"/>
      <c r="AA125" s="253"/>
      <c r="AB125" s="254"/>
      <c r="AC125" s="255">
        <f t="shared" si="4"/>
        <v>88.18</v>
      </c>
      <c r="AD125" s="248"/>
      <c r="AE125" s="248"/>
      <c r="AF125" s="248">
        <f t="shared" si="5"/>
        <v>176.36</v>
      </c>
      <c r="AG125" s="248"/>
      <c r="AH125" s="248"/>
      <c r="AI125" s="248"/>
      <c r="AJ125" s="248"/>
      <c r="AK125" s="248"/>
    </row>
    <row r="126" spans="1:37" ht="12.75">
      <c r="A126" s="26"/>
      <c r="B126" s="71" t="s">
        <v>391</v>
      </c>
      <c r="C126" s="213" t="s">
        <v>254</v>
      </c>
      <c r="D126" s="214"/>
      <c r="E126" s="215" t="s">
        <v>56</v>
      </c>
      <c r="F126" s="216"/>
      <c r="G126" s="256" t="s">
        <v>253</v>
      </c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8"/>
      <c r="T126" s="68" t="s">
        <v>57</v>
      </c>
      <c r="U126" s="220">
        <v>164.46</v>
      </c>
      <c r="V126" s="221"/>
      <c r="W126" s="222"/>
      <c r="X126" s="81">
        <v>32.549999999999997</v>
      </c>
      <c r="Y126" s="252">
        <f t="shared" si="3"/>
        <v>5353.17</v>
      </c>
      <c r="Z126" s="253"/>
      <c r="AA126" s="253"/>
      <c r="AB126" s="254"/>
      <c r="AC126" s="255">
        <f t="shared" si="4"/>
        <v>40.67</v>
      </c>
      <c r="AD126" s="248"/>
      <c r="AE126" s="248"/>
      <c r="AF126" s="248">
        <f t="shared" si="5"/>
        <v>6688.59</v>
      </c>
      <c r="AG126" s="248"/>
      <c r="AH126" s="248"/>
      <c r="AI126" s="248"/>
      <c r="AJ126" s="248"/>
      <c r="AK126" s="248"/>
    </row>
    <row r="127" spans="1:37" ht="12.75">
      <c r="A127" s="26"/>
      <c r="B127" s="71" t="s">
        <v>392</v>
      </c>
      <c r="C127" s="213" t="s">
        <v>342</v>
      </c>
      <c r="D127" s="214"/>
      <c r="E127" s="215" t="s">
        <v>56</v>
      </c>
      <c r="F127" s="216"/>
      <c r="G127" s="256" t="s">
        <v>346</v>
      </c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8"/>
      <c r="T127" s="68" t="s">
        <v>57</v>
      </c>
      <c r="U127" s="220">
        <v>31.77</v>
      </c>
      <c r="V127" s="221"/>
      <c r="W127" s="222"/>
      <c r="X127" s="81">
        <v>63.53</v>
      </c>
      <c r="Y127" s="252">
        <f t="shared" si="3"/>
        <v>2018.35</v>
      </c>
      <c r="Z127" s="253"/>
      <c r="AA127" s="253"/>
      <c r="AB127" s="254"/>
      <c r="AC127" s="255">
        <f t="shared" si="4"/>
        <v>79.37</v>
      </c>
      <c r="AD127" s="248"/>
      <c r="AE127" s="248"/>
      <c r="AF127" s="248">
        <f t="shared" si="5"/>
        <v>2521.58</v>
      </c>
      <c r="AG127" s="248"/>
      <c r="AH127" s="248"/>
      <c r="AI127" s="248"/>
      <c r="AJ127" s="248"/>
      <c r="AK127" s="248"/>
    </row>
    <row r="128" spans="1:37" ht="12.75">
      <c r="A128" s="26"/>
      <c r="B128" s="71" t="s">
        <v>393</v>
      </c>
      <c r="C128" s="213" t="s">
        <v>343</v>
      </c>
      <c r="D128" s="214"/>
      <c r="E128" s="215" t="s">
        <v>56</v>
      </c>
      <c r="F128" s="216"/>
      <c r="G128" s="262" t="s">
        <v>347</v>
      </c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8"/>
      <c r="T128" s="68" t="s">
        <v>57</v>
      </c>
      <c r="U128" s="220">
        <v>162.54</v>
      </c>
      <c r="V128" s="221"/>
      <c r="W128" s="222"/>
      <c r="X128" s="81">
        <v>30.31</v>
      </c>
      <c r="Y128" s="252">
        <f t="shared" si="3"/>
        <v>4926.59</v>
      </c>
      <c r="Z128" s="253"/>
      <c r="AA128" s="253"/>
      <c r="AB128" s="254"/>
      <c r="AC128" s="255">
        <f t="shared" si="4"/>
        <v>37.869999999999997</v>
      </c>
      <c r="AD128" s="248"/>
      <c r="AE128" s="248"/>
      <c r="AF128" s="248">
        <f t="shared" si="5"/>
        <v>6155.39</v>
      </c>
      <c r="AG128" s="248"/>
      <c r="AH128" s="248"/>
      <c r="AI128" s="248"/>
      <c r="AJ128" s="248"/>
      <c r="AK128" s="248"/>
    </row>
    <row r="129" spans="1:37" ht="12.75">
      <c r="A129" s="26"/>
      <c r="B129" s="71" t="s">
        <v>394</v>
      </c>
      <c r="C129" s="213" t="s">
        <v>344</v>
      </c>
      <c r="D129" s="214"/>
      <c r="E129" s="215" t="s">
        <v>56</v>
      </c>
      <c r="F129" s="216"/>
      <c r="G129" s="262" t="s">
        <v>348</v>
      </c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8"/>
      <c r="T129" s="68" t="s">
        <v>57</v>
      </c>
      <c r="U129" s="220">
        <v>13.63</v>
      </c>
      <c r="V129" s="221"/>
      <c r="W129" s="222"/>
      <c r="X129" s="81">
        <v>22.29</v>
      </c>
      <c r="Y129" s="252">
        <f t="shared" si="3"/>
        <v>303.81</v>
      </c>
      <c r="Z129" s="253"/>
      <c r="AA129" s="253"/>
      <c r="AB129" s="254"/>
      <c r="AC129" s="255">
        <f t="shared" si="4"/>
        <v>27.85</v>
      </c>
      <c r="AD129" s="248"/>
      <c r="AE129" s="248"/>
      <c r="AF129" s="248">
        <f t="shared" si="5"/>
        <v>379.6</v>
      </c>
      <c r="AG129" s="248"/>
      <c r="AH129" s="248"/>
      <c r="AI129" s="248"/>
      <c r="AJ129" s="248"/>
      <c r="AK129" s="248"/>
    </row>
    <row r="130" spans="1:37" ht="12.75">
      <c r="A130" s="26"/>
      <c r="B130" s="71" t="s">
        <v>395</v>
      </c>
      <c r="C130" s="213" t="s">
        <v>345</v>
      </c>
      <c r="D130" s="214"/>
      <c r="E130" s="215" t="s">
        <v>56</v>
      </c>
      <c r="F130" s="216"/>
      <c r="G130" s="262" t="s">
        <v>349</v>
      </c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8"/>
      <c r="T130" s="68" t="s">
        <v>57</v>
      </c>
      <c r="U130" s="220">
        <v>23.85</v>
      </c>
      <c r="V130" s="221"/>
      <c r="W130" s="222"/>
      <c r="X130" s="81">
        <v>16.21</v>
      </c>
      <c r="Y130" s="252">
        <f t="shared" si="3"/>
        <v>386.61</v>
      </c>
      <c r="Z130" s="253"/>
      <c r="AA130" s="253"/>
      <c r="AB130" s="254"/>
      <c r="AC130" s="255">
        <f t="shared" si="4"/>
        <v>20.25</v>
      </c>
      <c r="AD130" s="248"/>
      <c r="AE130" s="248"/>
      <c r="AF130" s="248">
        <f t="shared" si="5"/>
        <v>482.96</v>
      </c>
      <c r="AG130" s="248"/>
      <c r="AH130" s="248"/>
      <c r="AI130" s="248"/>
      <c r="AJ130" s="248"/>
      <c r="AK130" s="248"/>
    </row>
    <row r="131" spans="1:37" ht="12.75">
      <c r="A131" s="26"/>
      <c r="B131" s="71" t="s">
        <v>396</v>
      </c>
      <c r="C131" s="260">
        <v>72603</v>
      </c>
      <c r="D131" s="214"/>
      <c r="E131" s="215" t="s">
        <v>56</v>
      </c>
      <c r="F131" s="216"/>
      <c r="G131" s="256" t="s">
        <v>350</v>
      </c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8"/>
      <c r="T131" s="68" t="s">
        <v>231</v>
      </c>
      <c r="U131" s="220">
        <v>7</v>
      </c>
      <c r="V131" s="221"/>
      <c r="W131" s="222"/>
      <c r="X131" s="81">
        <v>22.45</v>
      </c>
      <c r="Y131" s="252">
        <f t="shared" si="3"/>
        <v>157.15</v>
      </c>
      <c r="Z131" s="253"/>
      <c r="AA131" s="253"/>
      <c r="AB131" s="254"/>
      <c r="AC131" s="255">
        <f t="shared" si="4"/>
        <v>28.05</v>
      </c>
      <c r="AD131" s="248"/>
      <c r="AE131" s="248"/>
      <c r="AF131" s="248">
        <f t="shared" si="5"/>
        <v>196.35</v>
      </c>
      <c r="AG131" s="248"/>
      <c r="AH131" s="248"/>
      <c r="AI131" s="248"/>
      <c r="AJ131" s="248"/>
      <c r="AK131" s="248"/>
    </row>
    <row r="132" spans="1:37" ht="12.75">
      <c r="A132" s="26"/>
      <c r="B132" s="71" t="s">
        <v>397</v>
      </c>
      <c r="C132" s="260">
        <v>72605</v>
      </c>
      <c r="D132" s="214"/>
      <c r="E132" s="215" t="s">
        <v>56</v>
      </c>
      <c r="F132" s="216"/>
      <c r="G132" s="256" t="s">
        <v>351</v>
      </c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8"/>
      <c r="T132" s="68" t="s">
        <v>231</v>
      </c>
      <c r="U132" s="220">
        <v>9</v>
      </c>
      <c r="V132" s="221"/>
      <c r="W132" s="222"/>
      <c r="X132" s="81">
        <v>17.440000000000001</v>
      </c>
      <c r="Y132" s="252">
        <f t="shared" si="3"/>
        <v>156.96</v>
      </c>
      <c r="Z132" s="253"/>
      <c r="AA132" s="253"/>
      <c r="AB132" s="254"/>
      <c r="AC132" s="255">
        <f t="shared" si="4"/>
        <v>21.79</v>
      </c>
      <c r="AD132" s="248"/>
      <c r="AE132" s="248"/>
      <c r="AF132" s="248">
        <f t="shared" si="5"/>
        <v>196.11</v>
      </c>
      <c r="AG132" s="248"/>
      <c r="AH132" s="248"/>
      <c r="AI132" s="248"/>
      <c r="AJ132" s="248"/>
      <c r="AK132" s="248"/>
    </row>
    <row r="133" spans="1:37" ht="12.75">
      <c r="A133" s="26"/>
      <c r="B133" s="71" t="s">
        <v>398</v>
      </c>
      <c r="C133" s="260">
        <v>72775</v>
      </c>
      <c r="D133" s="214"/>
      <c r="E133" s="215" t="s">
        <v>56</v>
      </c>
      <c r="F133" s="216"/>
      <c r="G133" s="256" t="s">
        <v>352</v>
      </c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8"/>
      <c r="T133" s="68" t="s">
        <v>231</v>
      </c>
      <c r="U133" s="220">
        <v>19</v>
      </c>
      <c r="V133" s="221"/>
      <c r="W133" s="222"/>
      <c r="X133" s="81">
        <v>28.67</v>
      </c>
      <c r="Y133" s="252">
        <f t="shared" si="3"/>
        <v>544.73</v>
      </c>
      <c r="Z133" s="253"/>
      <c r="AA133" s="253"/>
      <c r="AB133" s="254"/>
      <c r="AC133" s="255">
        <f t="shared" si="4"/>
        <v>35.82</v>
      </c>
      <c r="AD133" s="248"/>
      <c r="AE133" s="248"/>
      <c r="AF133" s="248">
        <f t="shared" si="5"/>
        <v>680.58</v>
      </c>
      <c r="AG133" s="248"/>
      <c r="AH133" s="248"/>
      <c r="AI133" s="248"/>
      <c r="AJ133" s="248"/>
      <c r="AK133" s="248"/>
    </row>
    <row r="134" spans="1:37" ht="12.75">
      <c r="A134" s="26"/>
      <c r="B134" s="71" t="s">
        <v>399</v>
      </c>
      <c r="C134" s="260">
        <v>85426</v>
      </c>
      <c r="D134" s="214"/>
      <c r="E134" s="215" t="s">
        <v>56</v>
      </c>
      <c r="F134" s="216"/>
      <c r="G134" s="262" t="s">
        <v>335</v>
      </c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8"/>
      <c r="T134" s="68" t="s">
        <v>231</v>
      </c>
      <c r="U134" s="220">
        <v>40</v>
      </c>
      <c r="V134" s="221"/>
      <c r="W134" s="222"/>
      <c r="X134" s="81">
        <v>62.05</v>
      </c>
      <c r="Y134" s="252">
        <f t="shared" si="3"/>
        <v>2482</v>
      </c>
      <c r="Z134" s="253"/>
      <c r="AA134" s="253"/>
      <c r="AB134" s="254"/>
      <c r="AC134" s="266">
        <f t="shared" si="4"/>
        <v>77.52</v>
      </c>
      <c r="AD134" s="264"/>
      <c r="AE134" s="265"/>
      <c r="AF134" s="263">
        <f t="shared" si="5"/>
        <v>3100.8</v>
      </c>
      <c r="AG134" s="264"/>
      <c r="AH134" s="264"/>
      <c r="AI134" s="264"/>
      <c r="AJ134" s="264"/>
      <c r="AK134" s="265"/>
    </row>
    <row r="135" spans="1:37" ht="12.75">
      <c r="A135" s="26"/>
      <c r="B135" s="71" t="s">
        <v>400</v>
      </c>
      <c r="C135" s="260">
        <v>83520</v>
      </c>
      <c r="D135" s="214"/>
      <c r="E135" s="215" t="s">
        <v>56</v>
      </c>
      <c r="F135" s="216"/>
      <c r="G135" s="262" t="s">
        <v>353</v>
      </c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8"/>
      <c r="T135" s="68" t="s">
        <v>231</v>
      </c>
      <c r="U135" s="220">
        <v>2</v>
      </c>
      <c r="V135" s="221"/>
      <c r="W135" s="222"/>
      <c r="X135" s="81">
        <v>50.4</v>
      </c>
      <c r="Y135" s="252">
        <f t="shared" si="3"/>
        <v>100.8</v>
      </c>
      <c r="Z135" s="253"/>
      <c r="AA135" s="253"/>
      <c r="AB135" s="254"/>
      <c r="AC135" s="266">
        <f t="shared" si="4"/>
        <v>62.97</v>
      </c>
      <c r="AD135" s="264"/>
      <c r="AE135" s="265"/>
      <c r="AF135" s="263">
        <f t="shared" si="5"/>
        <v>125.94</v>
      </c>
      <c r="AG135" s="264"/>
      <c r="AH135" s="264"/>
      <c r="AI135" s="264"/>
      <c r="AJ135" s="264"/>
      <c r="AK135" s="265"/>
    </row>
    <row r="136" spans="1:37" ht="12.75">
      <c r="A136" s="26"/>
      <c r="B136" s="71" t="s">
        <v>401</v>
      </c>
      <c r="C136" s="260" t="s">
        <v>414</v>
      </c>
      <c r="D136" s="214"/>
      <c r="E136" s="215" t="s">
        <v>56</v>
      </c>
      <c r="F136" s="216"/>
      <c r="G136" s="262" t="s">
        <v>415</v>
      </c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8"/>
      <c r="T136" s="68" t="s">
        <v>231</v>
      </c>
      <c r="U136" s="220">
        <v>8</v>
      </c>
      <c r="V136" s="221"/>
      <c r="W136" s="222"/>
      <c r="X136" s="81">
        <v>343.94</v>
      </c>
      <c r="Y136" s="252">
        <f t="shared" si="3"/>
        <v>2751.52</v>
      </c>
      <c r="Z136" s="253"/>
      <c r="AA136" s="253"/>
      <c r="AB136" s="254"/>
      <c r="AC136" s="266">
        <f t="shared" si="4"/>
        <v>429.7</v>
      </c>
      <c r="AD136" s="264"/>
      <c r="AE136" s="265"/>
      <c r="AF136" s="263">
        <f t="shared" si="5"/>
        <v>3437.6</v>
      </c>
      <c r="AG136" s="264"/>
      <c r="AH136" s="264"/>
      <c r="AI136" s="264"/>
      <c r="AJ136" s="264"/>
      <c r="AK136" s="265"/>
    </row>
    <row r="137" spans="1:37" ht="12.75">
      <c r="A137" s="26"/>
      <c r="B137" s="71" t="s">
        <v>402</v>
      </c>
      <c r="C137" s="260">
        <v>20086</v>
      </c>
      <c r="D137" s="214"/>
      <c r="E137" s="215" t="s">
        <v>56</v>
      </c>
      <c r="F137" s="216"/>
      <c r="G137" s="262" t="s">
        <v>354</v>
      </c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8"/>
      <c r="T137" s="68" t="s">
        <v>231</v>
      </c>
      <c r="U137" s="220">
        <v>44</v>
      </c>
      <c r="V137" s="221"/>
      <c r="W137" s="222"/>
      <c r="X137" s="81">
        <v>1.31</v>
      </c>
      <c r="Y137" s="252">
        <f t="shared" si="3"/>
        <v>57.64</v>
      </c>
      <c r="Z137" s="253"/>
      <c r="AA137" s="253"/>
      <c r="AB137" s="254"/>
      <c r="AC137" s="266">
        <f t="shared" si="4"/>
        <v>1.64</v>
      </c>
      <c r="AD137" s="264"/>
      <c r="AE137" s="265"/>
      <c r="AF137" s="263">
        <f t="shared" si="5"/>
        <v>72.16</v>
      </c>
      <c r="AG137" s="264"/>
      <c r="AH137" s="264"/>
      <c r="AI137" s="264"/>
      <c r="AJ137" s="264"/>
      <c r="AK137" s="265"/>
    </row>
    <row r="138" spans="1:37" ht="12.75">
      <c r="A138" s="26"/>
      <c r="B138" s="70" t="s">
        <v>179</v>
      </c>
      <c r="C138" s="213"/>
      <c r="D138" s="214"/>
      <c r="E138" s="215"/>
      <c r="F138" s="216"/>
      <c r="G138" s="249" t="s">
        <v>152</v>
      </c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1"/>
      <c r="T138" s="68"/>
      <c r="U138" s="220"/>
      <c r="V138" s="221"/>
      <c r="W138" s="222"/>
      <c r="X138" s="81"/>
      <c r="Y138" s="252" t="str">
        <f t="shared" si="3"/>
        <v/>
      </c>
      <c r="Z138" s="253"/>
      <c r="AA138" s="253"/>
      <c r="AB138" s="254"/>
      <c r="AC138" s="266" t="str">
        <f t="shared" si="4"/>
        <v/>
      </c>
      <c r="AD138" s="264"/>
      <c r="AE138" s="265"/>
      <c r="AF138" s="267">
        <f>SUM(AF89:AF137)</f>
        <v>44836.930000000015</v>
      </c>
      <c r="AG138" s="268"/>
      <c r="AH138" s="268"/>
      <c r="AI138" s="268"/>
      <c r="AJ138" s="268"/>
      <c r="AK138" s="269"/>
    </row>
    <row r="139" spans="1:37" ht="12.75">
      <c r="A139" s="26"/>
      <c r="B139" s="71" t="s">
        <v>180</v>
      </c>
      <c r="C139" s="213" t="s">
        <v>217</v>
      </c>
      <c r="D139" s="214"/>
      <c r="E139" s="215" t="s">
        <v>56</v>
      </c>
      <c r="F139" s="216"/>
      <c r="G139" s="256" t="s">
        <v>153</v>
      </c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8"/>
      <c r="T139" s="68" t="s">
        <v>225</v>
      </c>
      <c r="U139" s="220">
        <v>2039.66</v>
      </c>
      <c r="V139" s="221"/>
      <c r="W139" s="222"/>
      <c r="X139" s="81">
        <v>4.2300000000000004</v>
      </c>
      <c r="Y139" s="252">
        <f t="shared" si="3"/>
        <v>8627.76</v>
      </c>
      <c r="Z139" s="253"/>
      <c r="AA139" s="253"/>
      <c r="AB139" s="254"/>
      <c r="AC139" s="266">
        <f t="shared" si="4"/>
        <v>5.28</v>
      </c>
      <c r="AD139" s="264"/>
      <c r="AE139" s="265"/>
      <c r="AF139" s="263">
        <f t="shared" si="5"/>
        <v>10769.4</v>
      </c>
      <c r="AG139" s="264"/>
      <c r="AH139" s="264"/>
      <c r="AI139" s="264"/>
      <c r="AJ139" s="264"/>
      <c r="AK139" s="265"/>
    </row>
    <row r="140" spans="1:37" ht="12.75">
      <c r="A140" s="26"/>
      <c r="B140" s="71" t="s">
        <v>272</v>
      </c>
      <c r="C140" s="213">
        <v>5994</v>
      </c>
      <c r="D140" s="214"/>
      <c r="E140" s="215" t="s">
        <v>56</v>
      </c>
      <c r="F140" s="216"/>
      <c r="G140" s="256" t="s">
        <v>154</v>
      </c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8"/>
      <c r="T140" s="68" t="s">
        <v>225</v>
      </c>
      <c r="U140" s="220">
        <v>2039.66</v>
      </c>
      <c r="V140" s="221"/>
      <c r="W140" s="222"/>
      <c r="X140" s="81">
        <v>9.33</v>
      </c>
      <c r="Y140" s="252">
        <f t="shared" si="3"/>
        <v>19030.03</v>
      </c>
      <c r="Z140" s="253"/>
      <c r="AA140" s="253"/>
      <c r="AB140" s="254"/>
      <c r="AC140" s="266">
        <f t="shared" si="4"/>
        <v>11.66</v>
      </c>
      <c r="AD140" s="264"/>
      <c r="AE140" s="265"/>
      <c r="AF140" s="263">
        <f t="shared" si="5"/>
        <v>23782.44</v>
      </c>
      <c r="AG140" s="264"/>
      <c r="AH140" s="264"/>
      <c r="AI140" s="264"/>
      <c r="AJ140" s="264"/>
      <c r="AK140" s="265"/>
    </row>
    <row r="141" spans="1:37" ht="12.75">
      <c r="A141" s="26"/>
      <c r="B141" s="71" t="s">
        <v>181</v>
      </c>
      <c r="C141" s="213" t="s">
        <v>273</v>
      </c>
      <c r="D141" s="214"/>
      <c r="E141" s="215" t="s">
        <v>56</v>
      </c>
      <c r="F141" s="216"/>
      <c r="G141" s="256" t="s">
        <v>274</v>
      </c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8"/>
      <c r="T141" s="68" t="s">
        <v>225</v>
      </c>
      <c r="U141" s="220">
        <v>282.06</v>
      </c>
      <c r="V141" s="221"/>
      <c r="W141" s="222"/>
      <c r="X141" s="81">
        <v>27.27</v>
      </c>
      <c r="Y141" s="252">
        <f t="shared" si="3"/>
        <v>7691.78</v>
      </c>
      <c r="Z141" s="253"/>
      <c r="AA141" s="253"/>
      <c r="AB141" s="254"/>
      <c r="AC141" s="266">
        <f t="shared" si="4"/>
        <v>34.07</v>
      </c>
      <c r="AD141" s="264"/>
      <c r="AE141" s="265"/>
      <c r="AF141" s="263">
        <f t="shared" si="5"/>
        <v>9609.7800000000007</v>
      </c>
      <c r="AG141" s="264"/>
      <c r="AH141" s="264"/>
      <c r="AI141" s="264"/>
      <c r="AJ141" s="264"/>
      <c r="AK141" s="265"/>
    </row>
    <row r="142" spans="1:37" ht="12.75">
      <c r="A142" s="26"/>
      <c r="B142" s="70" t="s">
        <v>182</v>
      </c>
      <c r="C142" s="213"/>
      <c r="D142" s="214"/>
      <c r="E142" s="215"/>
      <c r="F142" s="216"/>
      <c r="G142" s="249" t="s">
        <v>155</v>
      </c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1"/>
      <c r="T142" s="68"/>
      <c r="U142" s="220"/>
      <c r="V142" s="221"/>
      <c r="W142" s="222"/>
      <c r="X142" s="81"/>
      <c r="Y142" s="252"/>
      <c r="Z142" s="253"/>
      <c r="AA142" s="253"/>
      <c r="AB142" s="254"/>
      <c r="AC142" s="266"/>
      <c r="AD142" s="264"/>
      <c r="AE142" s="265"/>
      <c r="AF142" s="267">
        <f>SUM(AF139:AF141)</f>
        <v>44161.619999999995</v>
      </c>
      <c r="AG142" s="268"/>
      <c r="AH142" s="268"/>
      <c r="AI142" s="268"/>
      <c r="AJ142" s="268"/>
      <c r="AK142" s="269"/>
    </row>
    <row r="143" spans="1:37" ht="12.75">
      <c r="A143" s="26"/>
      <c r="B143" s="71" t="s">
        <v>183</v>
      </c>
      <c r="C143" s="213" t="s">
        <v>218</v>
      </c>
      <c r="D143" s="214"/>
      <c r="E143" s="215" t="s">
        <v>56</v>
      </c>
      <c r="F143" s="216"/>
      <c r="G143" s="256" t="s">
        <v>156</v>
      </c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8"/>
      <c r="T143" s="68" t="s">
        <v>225</v>
      </c>
      <c r="U143" s="220">
        <v>549.09</v>
      </c>
      <c r="V143" s="221"/>
      <c r="W143" s="222"/>
      <c r="X143" s="81">
        <v>18.920000000000002</v>
      </c>
      <c r="Y143" s="252">
        <f t="shared" ref="Y143:Y178" si="6">IF(T143="","",ROUND(U143*X143,2))</f>
        <v>10388.780000000001</v>
      </c>
      <c r="Z143" s="253"/>
      <c r="AA143" s="253"/>
      <c r="AB143" s="254"/>
      <c r="AC143" s="266">
        <f t="shared" ref="AC143:AC178" si="7">IF(T143="","",ROUND(X143*(1+$AG$18),2))</f>
        <v>23.64</v>
      </c>
      <c r="AD143" s="264"/>
      <c r="AE143" s="265"/>
      <c r="AF143" s="263">
        <f t="shared" ref="AF143:AF178" si="8">IF(T143="","",ROUND(U143*AC143,2))</f>
        <v>12980.49</v>
      </c>
      <c r="AG143" s="264"/>
      <c r="AH143" s="264"/>
      <c r="AI143" s="264"/>
      <c r="AJ143" s="264"/>
      <c r="AK143" s="265"/>
    </row>
    <row r="144" spans="1:37" ht="12.75">
      <c r="A144" s="26"/>
      <c r="B144" s="71" t="s">
        <v>184</v>
      </c>
      <c r="C144" s="213" t="s">
        <v>282</v>
      </c>
      <c r="D144" s="214"/>
      <c r="E144" s="215" t="s">
        <v>56</v>
      </c>
      <c r="F144" s="216"/>
      <c r="G144" s="256" t="s">
        <v>280</v>
      </c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8"/>
      <c r="T144" s="68" t="s">
        <v>225</v>
      </c>
      <c r="U144" s="220">
        <v>379.02</v>
      </c>
      <c r="V144" s="221"/>
      <c r="W144" s="222"/>
      <c r="X144" s="84">
        <v>14.41</v>
      </c>
      <c r="Y144" s="252">
        <f t="shared" si="6"/>
        <v>5461.68</v>
      </c>
      <c r="Z144" s="253"/>
      <c r="AA144" s="253"/>
      <c r="AB144" s="254"/>
      <c r="AC144" s="266">
        <f t="shared" si="7"/>
        <v>18</v>
      </c>
      <c r="AD144" s="264"/>
      <c r="AE144" s="265"/>
      <c r="AF144" s="263">
        <f t="shared" si="8"/>
        <v>6822.36</v>
      </c>
      <c r="AG144" s="264"/>
      <c r="AH144" s="264"/>
      <c r="AI144" s="264"/>
      <c r="AJ144" s="264"/>
      <c r="AK144" s="265"/>
    </row>
    <row r="145" spans="1:37" ht="12.75">
      <c r="A145" s="26"/>
      <c r="B145" s="71" t="s">
        <v>255</v>
      </c>
      <c r="C145" s="213">
        <v>84191</v>
      </c>
      <c r="D145" s="214"/>
      <c r="E145" s="215" t="s">
        <v>56</v>
      </c>
      <c r="F145" s="216"/>
      <c r="G145" s="256" t="s">
        <v>157</v>
      </c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8"/>
      <c r="T145" s="68" t="s">
        <v>225</v>
      </c>
      <c r="U145" s="220">
        <v>549.09</v>
      </c>
      <c r="V145" s="221"/>
      <c r="W145" s="222"/>
      <c r="X145" s="81">
        <v>58.36</v>
      </c>
      <c r="Y145" s="252">
        <f t="shared" si="6"/>
        <v>32044.89</v>
      </c>
      <c r="Z145" s="253"/>
      <c r="AA145" s="253"/>
      <c r="AB145" s="254"/>
      <c r="AC145" s="266">
        <f t="shared" si="7"/>
        <v>72.91</v>
      </c>
      <c r="AD145" s="264"/>
      <c r="AE145" s="265"/>
      <c r="AF145" s="263">
        <f t="shared" si="8"/>
        <v>40034.15</v>
      </c>
      <c r="AG145" s="264"/>
      <c r="AH145" s="264"/>
      <c r="AI145" s="264"/>
      <c r="AJ145" s="264"/>
      <c r="AK145" s="265"/>
    </row>
    <row r="146" spans="1:37" ht="12.75">
      <c r="A146" s="26"/>
      <c r="B146" s="70" t="s">
        <v>185</v>
      </c>
      <c r="C146" s="213"/>
      <c r="D146" s="214"/>
      <c r="E146" s="215"/>
      <c r="F146" s="216"/>
      <c r="G146" s="249" t="s">
        <v>158</v>
      </c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1"/>
      <c r="T146" s="68"/>
      <c r="U146" s="220"/>
      <c r="V146" s="221"/>
      <c r="W146" s="222"/>
      <c r="X146" s="81"/>
      <c r="Y146" s="252" t="str">
        <f t="shared" si="6"/>
        <v/>
      </c>
      <c r="Z146" s="253"/>
      <c r="AA146" s="253"/>
      <c r="AB146" s="254"/>
      <c r="AC146" s="266" t="str">
        <f t="shared" si="7"/>
        <v/>
      </c>
      <c r="AD146" s="264"/>
      <c r="AE146" s="265"/>
      <c r="AF146" s="267">
        <f>SUM(AF143:AF145)</f>
        <v>59837</v>
      </c>
      <c r="AG146" s="268"/>
      <c r="AH146" s="268"/>
      <c r="AI146" s="268"/>
      <c r="AJ146" s="268"/>
      <c r="AK146" s="269"/>
    </row>
    <row r="147" spans="1:37" ht="12.75">
      <c r="A147" s="26"/>
      <c r="B147" s="72" t="s">
        <v>186</v>
      </c>
      <c r="C147" s="213" t="s">
        <v>219</v>
      </c>
      <c r="D147" s="214"/>
      <c r="E147" s="215" t="s">
        <v>56</v>
      </c>
      <c r="F147" s="216"/>
      <c r="G147" s="256" t="s">
        <v>159</v>
      </c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8"/>
      <c r="T147" s="68" t="s">
        <v>225</v>
      </c>
      <c r="U147" s="220">
        <v>15.2</v>
      </c>
      <c r="V147" s="221"/>
      <c r="W147" s="222"/>
      <c r="X147" s="81">
        <v>242.71</v>
      </c>
      <c r="Y147" s="252">
        <f t="shared" si="6"/>
        <v>3689.19</v>
      </c>
      <c r="Z147" s="253"/>
      <c r="AA147" s="253"/>
      <c r="AB147" s="254"/>
      <c r="AC147" s="266">
        <f t="shared" si="7"/>
        <v>303.23</v>
      </c>
      <c r="AD147" s="264"/>
      <c r="AE147" s="265"/>
      <c r="AF147" s="263">
        <f t="shared" si="8"/>
        <v>4609.1000000000004</v>
      </c>
      <c r="AG147" s="264"/>
      <c r="AH147" s="264"/>
      <c r="AI147" s="264"/>
      <c r="AJ147" s="264"/>
      <c r="AK147" s="265"/>
    </row>
    <row r="148" spans="1:37" ht="12.75">
      <c r="A148" s="26"/>
      <c r="B148" s="72" t="s">
        <v>187</v>
      </c>
      <c r="C148" s="213" t="s">
        <v>220</v>
      </c>
      <c r="D148" s="214"/>
      <c r="E148" s="215" t="s">
        <v>56</v>
      </c>
      <c r="F148" s="216"/>
      <c r="G148" s="256" t="s">
        <v>160</v>
      </c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8"/>
      <c r="T148" s="68" t="s">
        <v>225</v>
      </c>
      <c r="U148" s="220">
        <v>74.52</v>
      </c>
      <c r="V148" s="221"/>
      <c r="W148" s="222"/>
      <c r="X148" s="81">
        <v>460.52</v>
      </c>
      <c r="Y148" s="252">
        <f t="shared" si="6"/>
        <v>34317.949999999997</v>
      </c>
      <c r="Z148" s="253"/>
      <c r="AA148" s="253"/>
      <c r="AB148" s="254"/>
      <c r="AC148" s="266">
        <f t="shared" si="7"/>
        <v>575.35</v>
      </c>
      <c r="AD148" s="264"/>
      <c r="AE148" s="265"/>
      <c r="AF148" s="263">
        <f t="shared" si="8"/>
        <v>42875.08</v>
      </c>
      <c r="AG148" s="264"/>
      <c r="AH148" s="264"/>
      <c r="AI148" s="264"/>
      <c r="AJ148" s="264"/>
      <c r="AK148" s="265"/>
    </row>
    <row r="149" spans="1:37" ht="12.75">
      <c r="A149" s="26"/>
      <c r="B149" s="72" t="s">
        <v>188</v>
      </c>
      <c r="C149" s="213" t="s">
        <v>220</v>
      </c>
      <c r="D149" s="214"/>
      <c r="E149" s="215" t="s">
        <v>56</v>
      </c>
      <c r="F149" s="216"/>
      <c r="G149" s="256" t="s">
        <v>161</v>
      </c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8"/>
      <c r="T149" s="68" t="s">
        <v>225</v>
      </c>
      <c r="U149" s="220">
        <v>87.4</v>
      </c>
      <c r="V149" s="221"/>
      <c r="W149" s="222"/>
      <c r="X149" s="81">
        <v>460.52</v>
      </c>
      <c r="Y149" s="252">
        <f t="shared" si="6"/>
        <v>40249.449999999997</v>
      </c>
      <c r="Z149" s="253"/>
      <c r="AA149" s="253"/>
      <c r="AB149" s="254"/>
      <c r="AC149" s="266">
        <f t="shared" si="7"/>
        <v>575.35</v>
      </c>
      <c r="AD149" s="264"/>
      <c r="AE149" s="265"/>
      <c r="AF149" s="263">
        <f t="shared" si="8"/>
        <v>50285.59</v>
      </c>
      <c r="AG149" s="264"/>
      <c r="AH149" s="264"/>
      <c r="AI149" s="264"/>
      <c r="AJ149" s="264"/>
      <c r="AK149" s="265"/>
    </row>
    <row r="150" spans="1:37" ht="12.75">
      <c r="A150" s="26"/>
      <c r="B150" s="72" t="s">
        <v>275</v>
      </c>
      <c r="C150" s="213">
        <v>6103</v>
      </c>
      <c r="D150" s="214"/>
      <c r="E150" s="215" t="s">
        <v>56</v>
      </c>
      <c r="F150" s="216"/>
      <c r="G150" s="256" t="s">
        <v>162</v>
      </c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8"/>
      <c r="T150" s="68" t="s">
        <v>225</v>
      </c>
      <c r="U150" s="220">
        <v>8.25</v>
      </c>
      <c r="V150" s="221"/>
      <c r="W150" s="222"/>
      <c r="X150" s="81">
        <v>245.44</v>
      </c>
      <c r="Y150" s="252">
        <f t="shared" si="6"/>
        <v>2024.88</v>
      </c>
      <c r="Z150" s="253"/>
      <c r="AA150" s="253"/>
      <c r="AB150" s="254"/>
      <c r="AC150" s="266">
        <f t="shared" si="7"/>
        <v>306.64</v>
      </c>
      <c r="AD150" s="264"/>
      <c r="AE150" s="265"/>
      <c r="AF150" s="263">
        <f t="shared" si="8"/>
        <v>2529.7800000000002</v>
      </c>
      <c r="AG150" s="264"/>
      <c r="AH150" s="264"/>
      <c r="AI150" s="264"/>
      <c r="AJ150" s="264"/>
      <c r="AK150" s="265"/>
    </row>
    <row r="151" spans="1:37" ht="12.75">
      <c r="A151" s="26"/>
      <c r="B151" s="72" t="s">
        <v>276</v>
      </c>
      <c r="C151" s="213" t="s">
        <v>277</v>
      </c>
      <c r="D151" s="214"/>
      <c r="E151" s="215" t="s">
        <v>56</v>
      </c>
      <c r="F151" s="216"/>
      <c r="G151" s="256" t="s">
        <v>278</v>
      </c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8"/>
      <c r="T151" s="79" t="s">
        <v>231</v>
      </c>
      <c r="U151" s="220">
        <v>6</v>
      </c>
      <c r="V151" s="221"/>
      <c r="W151" s="222"/>
      <c r="X151" s="84">
        <v>306.47000000000003</v>
      </c>
      <c r="Y151" s="252">
        <f t="shared" si="6"/>
        <v>1838.82</v>
      </c>
      <c r="Z151" s="253"/>
      <c r="AA151" s="253"/>
      <c r="AB151" s="254"/>
      <c r="AC151" s="266">
        <f t="shared" si="7"/>
        <v>382.89</v>
      </c>
      <c r="AD151" s="264"/>
      <c r="AE151" s="265"/>
      <c r="AF151" s="263">
        <f t="shared" si="8"/>
        <v>2297.34</v>
      </c>
      <c r="AG151" s="264"/>
      <c r="AH151" s="264"/>
      <c r="AI151" s="264"/>
      <c r="AJ151" s="264"/>
      <c r="AK151" s="265"/>
    </row>
    <row r="152" spans="1:37" ht="12.75">
      <c r="A152" s="26"/>
      <c r="B152" s="70" t="s">
        <v>189</v>
      </c>
      <c r="C152" s="213"/>
      <c r="D152" s="214"/>
      <c r="E152" s="215"/>
      <c r="F152" s="216"/>
      <c r="G152" s="249" t="s">
        <v>163</v>
      </c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1"/>
      <c r="T152" s="68"/>
      <c r="U152" s="220"/>
      <c r="V152" s="221"/>
      <c r="W152" s="222"/>
      <c r="X152" s="81"/>
      <c r="Y152" s="252" t="str">
        <f t="shared" si="6"/>
        <v/>
      </c>
      <c r="Z152" s="253"/>
      <c r="AA152" s="253"/>
      <c r="AB152" s="254"/>
      <c r="AC152" s="266" t="str">
        <f t="shared" si="7"/>
        <v/>
      </c>
      <c r="AD152" s="264"/>
      <c r="AE152" s="265"/>
      <c r="AF152" s="267">
        <f>SUM(AF147:AF151)</f>
        <v>102596.88999999998</v>
      </c>
      <c r="AG152" s="268"/>
      <c r="AH152" s="268"/>
      <c r="AI152" s="268"/>
      <c r="AJ152" s="268"/>
      <c r="AK152" s="269"/>
    </row>
    <row r="153" spans="1:37" ht="12.75">
      <c r="A153" s="26"/>
      <c r="B153" s="71" t="s">
        <v>190</v>
      </c>
      <c r="C153" s="213">
        <v>72117</v>
      </c>
      <c r="D153" s="214"/>
      <c r="E153" s="215" t="s">
        <v>56</v>
      </c>
      <c r="F153" s="216"/>
      <c r="G153" s="256" t="s">
        <v>164</v>
      </c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8"/>
      <c r="T153" s="68" t="s">
        <v>225</v>
      </c>
      <c r="U153" s="220">
        <v>8.25</v>
      </c>
      <c r="V153" s="221"/>
      <c r="W153" s="222"/>
      <c r="X153" s="81">
        <v>62.38</v>
      </c>
      <c r="Y153" s="252">
        <f t="shared" si="6"/>
        <v>514.64</v>
      </c>
      <c r="Z153" s="253"/>
      <c r="AA153" s="253"/>
      <c r="AB153" s="254"/>
      <c r="AC153" s="266">
        <f t="shared" si="7"/>
        <v>77.930000000000007</v>
      </c>
      <c r="AD153" s="264"/>
      <c r="AE153" s="265"/>
      <c r="AF153" s="263">
        <f t="shared" si="8"/>
        <v>642.91999999999996</v>
      </c>
      <c r="AG153" s="264"/>
      <c r="AH153" s="264"/>
      <c r="AI153" s="264"/>
      <c r="AJ153" s="264"/>
      <c r="AK153" s="265"/>
    </row>
    <row r="154" spans="1:37" ht="12.75">
      <c r="A154" s="26"/>
      <c r="B154" s="70" t="s">
        <v>191</v>
      </c>
      <c r="C154" s="213"/>
      <c r="D154" s="214"/>
      <c r="E154" s="215"/>
      <c r="F154" s="216"/>
      <c r="G154" s="249" t="s">
        <v>165</v>
      </c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1"/>
      <c r="T154" s="68"/>
      <c r="U154" s="220"/>
      <c r="V154" s="221"/>
      <c r="W154" s="222"/>
      <c r="X154" s="81"/>
      <c r="Y154" s="252" t="str">
        <f t="shared" si="6"/>
        <v/>
      </c>
      <c r="Z154" s="253"/>
      <c r="AA154" s="253"/>
      <c r="AB154" s="254"/>
      <c r="AC154" s="266" t="str">
        <f t="shared" si="7"/>
        <v/>
      </c>
      <c r="AD154" s="264"/>
      <c r="AE154" s="265"/>
      <c r="AF154" s="267">
        <f>SUM(AF153)</f>
        <v>642.91999999999996</v>
      </c>
      <c r="AG154" s="268"/>
      <c r="AH154" s="268"/>
      <c r="AI154" s="268"/>
      <c r="AJ154" s="268"/>
      <c r="AK154" s="269"/>
    </row>
    <row r="155" spans="1:37" ht="12.75">
      <c r="A155" s="26"/>
      <c r="B155" s="71" t="s">
        <v>192</v>
      </c>
      <c r="C155" s="213" t="s">
        <v>221</v>
      </c>
      <c r="D155" s="214"/>
      <c r="E155" s="215" t="s">
        <v>56</v>
      </c>
      <c r="F155" s="216"/>
      <c r="G155" s="256" t="s">
        <v>166</v>
      </c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8"/>
      <c r="T155" s="68" t="s">
        <v>225</v>
      </c>
      <c r="U155" s="220">
        <v>2360.71</v>
      </c>
      <c r="V155" s="221"/>
      <c r="W155" s="222"/>
      <c r="X155" s="81">
        <v>2.69</v>
      </c>
      <c r="Y155" s="252">
        <f t="shared" si="6"/>
        <v>6350.31</v>
      </c>
      <c r="Z155" s="253"/>
      <c r="AA155" s="253"/>
      <c r="AB155" s="254"/>
      <c r="AC155" s="266">
        <f t="shared" si="7"/>
        <v>3.36</v>
      </c>
      <c r="AD155" s="264"/>
      <c r="AE155" s="265"/>
      <c r="AF155" s="263">
        <f t="shared" si="8"/>
        <v>7931.99</v>
      </c>
      <c r="AG155" s="264"/>
      <c r="AH155" s="264"/>
      <c r="AI155" s="264"/>
      <c r="AJ155" s="264"/>
      <c r="AK155" s="265"/>
    </row>
    <row r="156" spans="1:37" ht="12.75">
      <c r="A156" s="26"/>
      <c r="B156" s="71" t="s">
        <v>193</v>
      </c>
      <c r="C156" s="213" t="s">
        <v>222</v>
      </c>
      <c r="D156" s="214"/>
      <c r="E156" s="215" t="s">
        <v>56</v>
      </c>
      <c r="F156" s="216"/>
      <c r="G156" s="256" t="s">
        <v>167</v>
      </c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8"/>
      <c r="T156" s="68" t="s">
        <v>225</v>
      </c>
      <c r="U156" s="220">
        <v>2361.71</v>
      </c>
      <c r="V156" s="221"/>
      <c r="W156" s="222"/>
      <c r="X156" s="81">
        <v>10.83</v>
      </c>
      <c r="Y156" s="252">
        <f t="shared" si="6"/>
        <v>25577.32</v>
      </c>
      <c r="Z156" s="253"/>
      <c r="AA156" s="253"/>
      <c r="AB156" s="254"/>
      <c r="AC156" s="266">
        <f t="shared" si="7"/>
        <v>13.53</v>
      </c>
      <c r="AD156" s="264"/>
      <c r="AE156" s="265"/>
      <c r="AF156" s="263">
        <f t="shared" si="8"/>
        <v>31953.94</v>
      </c>
      <c r="AG156" s="264"/>
      <c r="AH156" s="264"/>
      <c r="AI156" s="264"/>
      <c r="AJ156" s="264"/>
      <c r="AK156" s="265"/>
    </row>
    <row r="157" spans="1:37" ht="12.75">
      <c r="A157" s="26"/>
      <c r="B157" s="72" t="s">
        <v>194</v>
      </c>
      <c r="C157" s="213">
        <v>6067</v>
      </c>
      <c r="D157" s="214"/>
      <c r="E157" s="215" t="s">
        <v>56</v>
      </c>
      <c r="F157" s="216"/>
      <c r="G157" s="256" t="s">
        <v>168</v>
      </c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8"/>
      <c r="T157" s="68" t="s">
        <v>225</v>
      </c>
      <c r="U157" s="220">
        <v>185.37</v>
      </c>
      <c r="V157" s="221"/>
      <c r="W157" s="222"/>
      <c r="X157" s="81">
        <v>21.78</v>
      </c>
      <c r="Y157" s="252">
        <f t="shared" si="6"/>
        <v>4037.36</v>
      </c>
      <c r="Z157" s="253"/>
      <c r="AA157" s="253"/>
      <c r="AB157" s="254"/>
      <c r="AC157" s="266">
        <f t="shared" si="7"/>
        <v>27.21</v>
      </c>
      <c r="AD157" s="264"/>
      <c r="AE157" s="265"/>
      <c r="AF157" s="263">
        <f t="shared" si="8"/>
        <v>5043.92</v>
      </c>
      <c r="AG157" s="264"/>
      <c r="AH157" s="264"/>
      <c r="AI157" s="264"/>
      <c r="AJ157" s="264"/>
      <c r="AK157" s="265"/>
    </row>
    <row r="158" spans="1:37" ht="12.75">
      <c r="A158" s="26"/>
      <c r="B158" s="70" t="s">
        <v>195</v>
      </c>
      <c r="C158" s="213"/>
      <c r="D158" s="214"/>
      <c r="E158" s="215"/>
      <c r="F158" s="216"/>
      <c r="G158" s="249" t="s">
        <v>169</v>
      </c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1"/>
      <c r="T158" s="68"/>
      <c r="U158" s="220"/>
      <c r="V158" s="221"/>
      <c r="W158" s="222"/>
      <c r="X158" s="81"/>
      <c r="Y158" s="252" t="str">
        <f t="shared" si="6"/>
        <v/>
      </c>
      <c r="Z158" s="253"/>
      <c r="AA158" s="253"/>
      <c r="AB158" s="254"/>
      <c r="AC158" s="266" t="str">
        <f t="shared" si="7"/>
        <v/>
      </c>
      <c r="AD158" s="264"/>
      <c r="AE158" s="265"/>
      <c r="AF158" s="267">
        <f>SUM(AF155:AF157)</f>
        <v>44929.85</v>
      </c>
      <c r="AG158" s="268"/>
      <c r="AH158" s="268"/>
      <c r="AI158" s="268"/>
      <c r="AJ158" s="268"/>
      <c r="AK158" s="269"/>
    </row>
    <row r="159" spans="1:37" ht="12.75">
      <c r="A159" s="26"/>
      <c r="B159" s="71" t="s">
        <v>313</v>
      </c>
      <c r="C159" s="213"/>
      <c r="D159" s="214"/>
      <c r="E159" s="270" t="s">
        <v>409</v>
      </c>
      <c r="F159" s="271"/>
      <c r="G159" s="256" t="s">
        <v>405</v>
      </c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8"/>
      <c r="T159" s="79" t="s">
        <v>231</v>
      </c>
      <c r="U159" s="220">
        <v>22</v>
      </c>
      <c r="V159" s="221"/>
      <c r="W159" s="222"/>
      <c r="X159" s="83">
        <v>19.89</v>
      </c>
      <c r="Y159" s="252">
        <f t="shared" si="6"/>
        <v>437.58</v>
      </c>
      <c r="Z159" s="253"/>
      <c r="AA159" s="253"/>
      <c r="AB159" s="254"/>
      <c r="AC159" s="266">
        <f t="shared" si="7"/>
        <v>24.85</v>
      </c>
      <c r="AD159" s="264"/>
      <c r="AE159" s="265"/>
      <c r="AF159" s="263">
        <f>IF(T159="","",ROUND(U159*AC159,2))</f>
        <v>546.70000000000005</v>
      </c>
      <c r="AG159" s="264"/>
      <c r="AH159" s="264"/>
      <c r="AI159" s="264"/>
      <c r="AJ159" s="264"/>
      <c r="AK159" s="265"/>
    </row>
    <row r="160" spans="1:37" ht="12.75">
      <c r="A160" s="26"/>
      <c r="B160" s="71" t="s">
        <v>314</v>
      </c>
      <c r="C160" s="213"/>
      <c r="D160" s="214"/>
      <c r="E160" s="270" t="s">
        <v>409</v>
      </c>
      <c r="F160" s="271"/>
      <c r="G160" s="256" t="s">
        <v>407</v>
      </c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8"/>
      <c r="T160" s="79" t="s">
        <v>231</v>
      </c>
      <c r="U160" s="220">
        <v>16</v>
      </c>
      <c r="V160" s="221"/>
      <c r="W160" s="222"/>
      <c r="X160" s="83">
        <v>9.99</v>
      </c>
      <c r="Y160" s="252">
        <f t="shared" si="6"/>
        <v>159.84</v>
      </c>
      <c r="Z160" s="253"/>
      <c r="AA160" s="253"/>
      <c r="AB160" s="254"/>
      <c r="AC160" s="266">
        <f t="shared" si="7"/>
        <v>12.48</v>
      </c>
      <c r="AD160" s="264"/>
      <c r="AE160" s="265"/>
      <c r="AF160" s="263">
        <f>IF(T160="","",ROUND(U160*AC160,2))</f>
        <v>199.68</v>
      </c>
      <c r="AG160" s="264"/>
      <c r="AH160" s="264"/>
      <c r="AI160" s="264"/>
      <c r="AJ160" s="264"/>
      <c r="AK160" s="265"/>
    </row>
    <row r="161" spans="1:37" ht="12.75">
      <c r="A161" s="26"/>
      <c r="B161" s="71" t="s">
        <v>315</v>
      </c>
      <c r="C161" s="213"/>
      <c r="D161" s="214"/>
      <c r="E161" s="270" t="s">
        <v>409</v>
      </c>
      <c r="F161" s="271"/>
      <c r="G161" s="256" t="s">
        <v>406</v>
      </c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8"/>
      <c r="T161" s="79" t="s">
        <v>231</v>
      </c>
      <c r="U161" s="220">
        <v>2</v>
      </c>
      <c r="V161" s="221"/>
      <c r="W161" s="222"/>
      <c r="X161" s="83">
        <v>9.99</v>
      </c>
      <c r="Y161" s="252">
        <f t="shared" si="6"/>
        <v>19.98</v>
      </c>
      <c r="Z161" s="253"/>
      <c r="AA161" s="253"/>
      <c r="AB161" s="254"/>
      <c r="AC161" s="266">
        <f t="shared" si="7"/>
        <v>12.48</v>
      </c>
      <c r="AD161" s="264"/>
      <c r="AE161" s="265"/>
      <c r="AF161" s="263">
        <f>IF(T161="","",ROUND(U161*AC161,2))</f>
        <v>24.96</v>
      </c>
      <c r="AG161" s="264"/>
      <c r="AH161" s="264"/>
      <c r="AI161" s="264"/>
      <c r="AJ161" s="264"/>
      <c r="AK161" s="265"/>
    </row>
    <row r="162" spans="1:37" ht="12.75">
      <c r="A162" s="26"/>
      <c r="B162" s="71" t="s">
        <v>410</v>
      </c>
      <c r="C162" s="213"/>
      <c r="D162" s="214"/>
      <c r="E162" s="270" t="s">
        <v>409</v>
      </c>
      <c r="F162" s="271"/>
      <c r="G162" s="256" t="s">
        <v>408</v>
      </c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8"/>
      <c r="T162" s="79" t="s">
        <v>231</v>
      </c>
      <c r="U162" s="220">
        <v>35</v>
      </c>
      <c r="V162" s="221"/>
      <c r="W162" s="222"/>
      <c r="X162" s="83">
        <v>15</v>
      </c>
      <c r="Y162" s="252">
        <f t="shared" si="6"/>
        <v>525</v>
      </c>
      <c r="Z162" s="253"/>
      <c r="AA162" s="253"/>
      <c r="AB162" s="254"/>
      <c r="AC162" s="266">
        <f t="shared" si="7"/>
        <v>18.739999999999998</v>
      </c>
      <c r="AD162" s="264"/>
      <c r="AE162" s="265"/>
      <c r="AF162" s="263">
        <f>IF(T162="","",ROUND(U162*AC162,2))</f>
        <v>655.9</v>
      </c>
      <c r="AG162" s="264"/>
      <c r="AH162" s="264"/>
      <c r="AI162" s="264"/>
      <c r="AJ162" s="264"/>
      <c r="AK162" s="265"/>
    </row>
    <row r="163" spans="1:37" ht="12.75">
      <c r="A163" s="26"/>
      <c r="B163" s="71" t="s">
        <v>411</v>
      </c>
      <c r="C163" s="213">
        <v>72554</v>
      </c>
      <c r="D163" s="214"/>
      <c r="E163" s="215" t="s">
        <v>56</v>
      </c>
      <c r="F163" s="216"/>
      <c r="G163" s="256" t="s">
        <v>170</v>
      </c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8"/>
      <c r="T163" s="79" t="s">
        <v>231</v>
      </c>
      <c r="U163" s="220">
        <v>15</v>
      </c>
      <c r="V163" s="221"/>
      <c r="W163" s="222"/>
      <c r="X163" s="83">
        <v>364.21</v>
      </c>
      <c r="Y163" s="252">
        <f t="shared" si="6"/>
        <v>5463.15</v>
      </c>
      <c r="Z163" s="253"/>
      <c r="AA163" s="253"/>
      <c r="AB163" s="254"/>
      <c r="AC163" s="266">
        <f t="shared" si="7"/>
        <v>455.03</v>
      </c>
      <c r="AD163" s="264"/>
      <c r="AE163" s="265"/>
      <c r="AF163" s="263">
        <f t="shared" si="8"/>
        <v>6825.45</v>
      </c>
      <c r="AG163" s="264"/>
      <c r="AH163" s="264"/>
      <c r="AI163" s="264"/>
      <c r="AJ163" s="264"/>
      <c r="AK163" s="265"/>
    </row>
    <row r="164" spans="1:37" ht="12.75">
      <c r="A164" s="26"/>
      <c r="B164" s="71" t="s">
        <v>412</v>
      </c>
      <c r="C164" s="213" t="s">
        <v>223</v>
      </c>
      <c r="D164" s="214"/>
      <c r="E164" s="215" t="s">
        <v>56</v>
      </c>
      <c r="F164" s="216"/>
      <c r="G164" s="256" t="s">
        <v>171</v>
      </c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8"/>
      <c r="T164" s="79" t="s">
        <v>231</v>
      </c>
      <c r="U164" s="220">
        <v>13</v>
      </c>
      <c r="V164" s="221"/>
      <c r="W164" s="222"/>
      <c r="X164" s="83">
        <v>110.27</v>
      </c>
      <c r="Y164" s="252">
        <f t="shared" si="6"/>
        <v>1433.51</v>
      </c>
      <c r="Z164" s="253"/>
      <c r="AA164" s="253"/>
      <c r="AB164" s="254"/>
      <c r="AC164" s="266">
        <f t="shared" si="7"/>
        <v>137.77000000000001</v>
      </c>
      <c r="AD164" s="264"/>
      <c r="AE164" s="265"/>
      <c r="AF164" s="263">
        <f t="shared" si="8"/>
        <v>1791.01</v>
      </c>
      <c r="AG164" s="264"/>
      <c r="AH164" s="264"/>
      <c r="AI164" s="264"/>
      <c r="AJ164" s="264"/>
      <c r="AK164" s="265"/>
    </row>
    <row r="165" spans="1:37" ht="12.75">
      <c r="A165" s="26"/>
      <c r="B165" s="71" t="s">
        <v>413</v>
      </c>
      <c r="C165" s="213" t="s">
        <v>235</v>
      </c>
      <c r="D165" s="214"/>
      <c r="E165" s="215" t="s">
        <v>56</v>
      </c>
      <c r="F165" s="216"/>
      <c r="G165" s="256" t="s">
        <v>172</v>
      </c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8"/>
      <c r="T165" s="79" t="s">
        <v>231</v>
      </c>
      <c r="U165" s="220">
        <v>17</v>
      </c>
      <c r="V165" s="221"/>
      <c r="W165" s="222"/>
      <c r="X165" s="83">
        <v>118.5</v>
      </c>
      <c r="Y165" s="252">
        <f t="shared" si="6"/>
        <v>2014.5</v>
      </c>
      <c r="Z165" s="253"/>
      <c r="AA165" s="253"/>
      <c r="AB165" s="254"/>
      <c r="AC165" s="266">
        <f t="shared" si="7"/>
        <v>148.05000000000001</v>
      </c>
      <c r="AD165" s="264"/>
      <c r="AE165" s="265"/>
      <c r="AF165" s="263">
        <f t="shared" si="8"/>
        <v>2516.85</v>
      </c>
      <c r="AG165" s="264"/>
      <c r="AH165" s="264"/>
      <c r="AI165" s="264"/>
      <c r="AJ165" s="264"/>
      <c r="AK165" s="265"/>
    </row>
    <row r="166" spans="1:37" ht="12.75">
      <c r="A166" s="26"/>
      <c r="B166" s="70" t="s">
        <v>196</v>
      </c>
      <c r="C166" s="213"/>
      <c r="D166" s="214"/>
      <c r="E166" s="215"/>
      <c r="F166" s="216"/>
      <c r="G166" s="249" t="s">
        <v>173</v>
      </c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1"/>
      <c r="T166" s="78"/>
      <c r="U166" s="220"/>
      <c r="V166" s="221"/>
      <c r="W166" s="222"/>
      <c r="X166" s="82"/>
      <c r="Y166" s="252" t="str">
        <f t="shared" si="6"/>
        <v/>
      </c>
      <c r="Z166" s="253"/>
      <c r="AA166" s="253"/>
      <c r="AB166" s="254"/>
      <c r="AC166" s="266" t="str">
        <f t="shared" si="7"/>
        <v/>
      </c>
      <c r="AD166" s="264"/>
      <c r="AE166" s="265"/>
      <c r="AF166" s="267">
        <f>SUM(AF159:AF165)</f>
        <v>12560.550000000001</v>
      </c>
      <c r="AG166" s="268"/>
      <c r="AH166" s="268"/>
      <c r="AI166" s="268"/>
      <c r="AJ166" s="268"/>
      <c r="AK166" s="269"/>
    </row>
    <row r="167" spans="1:37" ht="12.75">
      <c r="A167" s="26"/>
      <c r="B167" s="71" t="s">
        <v>197</v>
      </c>
      <c r="C167" s="213">
        <v>68070</v>
      </c>
      <c r="D167" s="214"/>
      <c r="E167" s="215" t="s">
        <v>56</v>
      </c>
      <c r="F167" s="216"/>
      <c r="G167" s="256" t="s">
        <v>174</v>
      </c>
      <c r="H167" s="257"/>
      <c r="I167" s="257"/>
      <c r="J167" s="257"/>
      <c r="K167" s="257"/>
      <c r="L167" s="257"/>
      <c r="M167" s="257"/>
      <c r="N167" s="257"/>
      <c r="O167" s="257"/>
      <c r="P167" s="257"/>
      <c r="Q167" s="257"/>
      <c r="R167" s="257"/>
      <c r="S167" s="258"/>
      <c r="T167" s="79" t="s">
        <v>57</v>
      </c>
      <c r="U167" s="220">
        <v>719.76</v>
      </c>
      <c r="V167" s="221"/>
      <c r="W167" s="222"/>
      <c r="X167" s="83">
        <v>32.22</v>
      </c>
      <c r="Y167" s="252">
        <f t="shared" si="6"/>
        <v>23190.67</v>
      </c>
      <c r="Z167" s="253"/>
      <c r="AA167" s="253"/>
      <c r="AB167" s="254"/>
      <c r="AC167" s="266">
        <f t="shared" si="7"/>
        <v>40.25</v>
      </c>
      <c r="AD167" s="264"/>
      <c r="AE167" s="265"/>
      <c r="AF167" s="263">
        <f t="shared" si="8"/>
        <v>28970.34</v>
      </c>
      <c r="AG167" s="264"/>
      <c r="AH167" s="264"/>
      <c r="AI167" s="264"/>
      <c r="AJ167" s="264"/>
      <c r="AK167" s="265"/>
    </row>
    <row r="168" spans="1:37" ht="12.75">
      <c r="A168" s="26"/>
      <c r="B168" s="71" t="s">
        <v>198</v>
      </c>
      <c r="C168" s="213">
        <v>72253</v>
      </c>
      <c r="D168" s="214"/>
      <c r="E168" s="215" t="s">
        <v>56</v>
      </c>
      <c r="F168" s="216"/>
      <c r="G168" s="256" t="s">
        <v>260</v>
      </c>
      <c r="H168" s="257"/>
      <c r="I168" s="257"/>
      <c r="J168" s="257"/>
      <c r="K168" s="257"/>
      <c r="L168" s="257"/>
      <c r="M168" s="257"/>
      <c r="N168" s="257"/>
      <c r="O168" s="257"/>
      <c r="P168" s="257"/>
      <c r="Q168" s="257"/>
      <c r="R168" s="257"/>
      <c r="S168" s="258"/>
      <c r="T168" s="77" t="s">
        <v>57</v>
      </c>
      <c r="U168" s="220">
        <v>300</v>
      </c>
      <c r="V168" s="221"/>
      <c r="W168" s="222"/>
      <c r="X168" s="84">
        <v>16.53</v>
      </c>
      <c r="Y168" s="252">
        <f t="shared" si="6"/>
        <v>4959</v>
      </c>
      <c r="Z168" s="253"/>
      <c r="AA168" s="253"/>
      <c r="AB168" s="254"/>
      <c r="AC168" s="266">
        <f t="shared" si="7"/>
        <v>20.65</v>
      </c>
      <c r="AD168" s="264"/>
      <c r="AE168" s="265"/>
      <c r="AF168" s="263">
        <f t="shared" si="8"/>
        <v>6195</v>
      </c>
      <c r="AG168" s="264"/>
      <c r="AH168" s="264"/>
      <c r="AI168" s="264"/>
      <c r="AJ168" s="264"/>
      <c r="AK168" s="265"/>
    </row>
    <row r="169" spans="1:37" ht="12.75">
      <c r="A169" s="26"/>
      <c r="B169" s="71" t="s">
        <v>199</v>
      </c>
      <c r="C169" s="213">
        <v>72254</v>
      </c>
      <c r="D169" s="214"/>
      <c r="E169" s="215" t="s">
        <v>56</v>
      </c>
      <c r="F169" s="216"/>
      <c r="G169" s="256" t="s">
        <v>261</v>
      </c>
      <c r="H169" s="257"/>
      <c r="I169" s="257"/>
      <c r="J169" s="257"/>
      <c r="K169" s="257"/>
      <c r="L169" s="257"/>
      <c r="M169" s="257"/>
      <c r="N169" s="257"/>
      <c r="O169" s="257"/>
      <c r="P169" s="257"/>
      <c r="Q169" s="257"/>
      <c r="R169" s="257"/>
      <c r="S169" s="258"/>
      <c r="T169" s="77" t="s">
        <v>57</v>
      </c>
      <c r="U169" s="220">
        <v>200</v>
      </c>
      <c r="V169" s="221"/>
      <c r="W169" s="222"/>
      <c r="X169" s="84">
        <v>22.23</v>
      </c>
      <c r="Y169" s="252">
        <f t="shared" si="6"/>
        <v>4446</v>
      </c>
      <c r="Z169" s="253"/>
      <c r="AA169" s="253"/>
      <c r="AB169" s="254"/>
      <c r="AC169" s="266">
        <f t="shared" si="7"/>
        <v>27.77</v>
      </c>
      <c r="AD169" s="264"/>
      <c r="AE169" s="265"/>
      <c r="AF169" s="263">
        <f t="shared" si="8"/>
        <v>5554</v>
      </c>
      <c r="AG169" s="264"/>
      <c r="AH169" s="264"/>
      <c r="AI169" s="264"/>
      <c r="AJ169" s="264"/>
      <c r="AK169" s="265"/>
    </row>
    <row r="170" spans="1:37" ht="12.75">
      <c r="A170" s="26"/>
      <c r="B170" s="71" t="s">
        <v>316</v>
      </c>
      <c r="C170" s="260">
        <v>72315</v>
      </c>
      <c r="D170" s="214"/>
      <c r="E170" s="215" t="s">
        <v>56</v>
      </c>
      <c r="F170" s="216"/>
      <c r="G170" s="256" t="s">
        <v>262</v>
      </c>
      <c r="H170" s="257"/>
      <c r="I170" s="257"/>
      <c r="J170" s="257"/>
      <c r="K170" s="257"/>
      <c r="L170" s="257"/>
      <c r="M170" s="257"/>
      <c r="N170" s="257"/>
      <c r="O170" s="257"/>
      <c r="P170" s="257"/>
      <c r="Q170" s="257"/>
      <c r="R170" s="257"/>
      <c r="S170" s="258"/>
      <c r="T170" s="79" t="s">
        <v>231</v>
      </c>
      <c r="U170" s="272">
        <v>35</v>
      </c>
      <c r="V170" s="273"/>
      <c r="W170" s="274"/>
      <c r="X170" s="69">
        <v>15.25</v>
      </c>
      <c r="Y170" s="252">
        <f t="shared" si="6"/>
        <v>533.75</v>
      </c>
      <c r="Z170" s="253"/>
      <c r="AA170" s="253"/>
      <c r="AB170" s="254"/>
      <c r="AC170" s="266">
        <f t="shared" si="7"/>
        <v>19.05</v>
      </c>
      <c r="AD170" s="264"/>
      <c r="AE170" s="265"/>
      <c r="AF170" s="263">
        <f t="shared" si="8"/>
        <v>666.75</v>
      </c>
      <c r="AG170" s="264"/>
      <c r="AH170" s="264"/>
      <c r="AI170" s="264"/>
      <c r="AJ170" s="264"/>
      <c r="AK170" s="265"/>
    </row>
    <row r="171" spans="1:37" ht="12.75">
      <c r="A171" s="26"/>
      <c r="B171" s="70" t="s">
        <v>200</v>
      </c>
      <c r="C171" s="213"/>
      <c r="D171" s="214"/>
      <c r="E171" s="215"/>
      <c r="F171" s="216"/>
      <c r="G171" s="249" t="s">
        <v>175</v>
      </c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1"/>
      <c r="T171" s="68"/>
      <c r="U171" s="220"/>
      <c r="V171" s="221"/>
      <c r="W171" s="222"/>
      <c r="X171" s="81"/>
      <c r="Y171" s="252" t="str">
        <f t="shared" si="6"/>
        <v/>
      </c>
      <c r="Z171" s="253"/>
      <c r="AA171" s="253"/>
      <c r="AB171" s="254"/>
      <c r="AC171" s="266" t="str">
        <f t="shared" si="7"/>
        <v/>
      </c>
      <c r="AD171" s="264"/>
      <c r="AE171" s="265"/>
      <c r="AF171" s="267">
        <f>SUM(AF167:AF170)</f>
        <v>41386.089999999997</v>
      </c>
      <c r="AG171" s="268"/>
      <c r="AH171" s="268"/>
      <c r="AI171" s="268"/>
      <c r="AJ171" s="268"/>
      <c r="AK171" s="269"/>
    </row>
    <row r="172" spans="1:37" ht="12.75">
      <c r="A172" s="26"/>
      <c r="B172" s="71" t="s">
        <v>201</v>
      </c>
      <c r="C172" s="213" t="s">
        <v>224</v>
      </c>
      <c r="D172" s="214"/>
      <c r="E172" s="215" t="s">
        <v>56</v>
      </c>
      <c r="F172" s="216"/>
      <c r="G172" s="256" t="s">
        <v>176</v>
      </c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8"/>
      <c r="T172" s="68" t="s">
        <v>225</v>
      </c>
      <c r="U172" s="220">
        <v>501.9</v>
      </c>
      <c r="V172" s="221"/>
      <c r="W172" s="222"/>
      <c r="X172" s="81">
        <v>27.68</v>
      </c>
      <c r="Y172" s="252">
        <f t="shared" si="6"/>
        <v>13892.59</v>
      </c>
      <c r="Z172" s="253"/>
      <c r="AA172" s="253"/>
      <c r="AB172" s="254"/>
      <c r="AC172" s="266">
        <f t="shared" si="7"/>
        <v>34.58</v>
      </c>
      <c r="AD172" s="264"/>
      <c r="AE172" s="265"/>
      <c r="AF172" s="263">
        <f t="shared" si="8"/>
        <v>17355.7</v>
      </c>
      <c r="AG172" s="264"/>
      <c r="AH172" s="264"/>
      <c r="AI172" s="264"/>
      <c r="AJ172" s="264"/>
      <c r="AK172" s="265"/>
    </row>
    <row r="173" spans="1:37" ht="12.75">
      <c r="A173" s="26"/>
      <c r="B173" s="71" t="s">
        <v>263</v>
      </c>
      <c r="C173" s="213" t="s">
        <v>281</v>
      </c>
      <c r="D173" s="214"/>
      <c r="E173" s="215" t="s">
        <v>56</v>
      </c>
      <c r="F173" s="216"/>
      <c r="G173" s="256" t="s">
        <v>279</v>
      </c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57"/>
      <c r="S173" s="258"/>
      <c r="T173" s="68" t="s">
        <v>225</v>
      </c>
      <c r="U173" s="220">
        <v>9.4</v>
      </c>
      <c r="V173" s="221"/>
      <c r="W173" s="222"/>
      <c r="X173" s="84">
        <v>165.32</v>
      </c>
      <c r="Y173" s="252">
        <f t="shared" si="6"/>
        <v>1554.01</v>
      </c>
      <c r="Z173" s="253"/>
      <c r="AA173" s="253"/>
      <c r="AB173" s="254"/>
      <c r="AC173" s="266">
        <f t="shared" si="7"/>
        <v>206.54</v>
      </c>
      <c r="AD173" s="264"/>
      <c r="AE173" s="265"/>
      <c r="AF173" s="263">
        <f t="shared" si="8"/>
        <v>1941.48</v>
      </c>
      <c r="AG173" s="264"/>
      <c r="AH173" s="264"/>
      <c r="AI173" s="264"/>
      <c r="AJ173" s="264"/>
      <c r="AK173" s="265"/>
    </row>
    <row r="174" spans="1:37" ht="12.75">
      <c r="A174" s="26"/>
      <c r="B174" s="71" t="s">
        <v>264</v>
      </c>
      <c r="C174" s="260">
        <v>84124</v>
      </c>
      <c r="D174" s="214"/>
      <c r="E174" s="215" t="s">
        <v>56</v>
      </c>
      <c r="F174" s="216"/>
      <c r="G174" s="256" t="s">
        <v>283</v>
      </c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57"/>
      <c r="S174" s="258"/>
      <c r="T174" s="79" t="s">
        <v>231</v>
      </c>
      <c r="U174" s="220">
        <v>23</v>
      </c>
      <c r="V174" s="221"/>
      <c r="W174" s="222"/>
      <c r="X174" s="84">
        <v>74.56</v>
      </c>
      <c r="Y174" s="252">
        <f t="shared" si="6"/>
        <v>1714.88</v>
      </c>
      <c r="Z174" s="253"/>
      <c r="AA174" s="253"/>
      <c r="AB174" s="254"/>
      <c r="AC174" s="266">
        <f t="shared" si="7"/>
        <v>93.15</v>
      </c>
      <c r="AD174" s="264"/>
      <c r="AE174" s="265"/>
      <c r="AF174" s="263">
        <f t="shared" si="8"/>
        <v>2142.4499999999998</v>
      </c>
      <c r="AG174" s="264"/>
      <c r="AH174" s="264"/>
      <c r="AI174" s="264"/>
      <c r="AJ174" s="264"/>
      <c r="AK174" s="265"/>
    </row>
    <row r="175" spans="1:37" ht="12.75">
      <c r="A175" s="26"/>
      <c r="B175" s="71" t="s">
        <v>265</v>
      </c>
      <c r="C175" s="260">
        <v>84121</v>
      </c>
      <c r="D175" s="214"/>
      <c r="E175" s="215" t="s">
        <v>56</v>
      </c>
      <c r="F175" s="216"/>
      <c r="G175" s="256" t="s">
        <v>284</v>
      </c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57"/>
      <c r="S175" s="258"/>
      <c r="T175" s="79" t="s">
        <v>231</v>
      </c>
      <c r="U175" s="220">
        <v>21</v>
      </c>
      <c r="V175" s="221"/>
      <c r="W175" s="222"/>
      <c r="X175" s="84">
        <v>60.11</v>
      </c>
      <c r="Y175" s="252">
        <f t="shared" si="6"/>
        <v>1262.31</v>
      </c>
      <c r="Z175" s="253"/>
      <c r="AA175" s="253"/>
      <c r="AB175" s="254"/>
      <c r="AC175" s="266">
        <f t="shared" si="7"/>
        <v>75.099999999999994</v>
      </c>
      <c r="AD175" s="264"/>
      <c r="AE175" s="265"/>
      <c r="AF175" s="263">
        <f t="shared" si="8"/>
        <v>1577.1</v>
      </c>
      <c r="AG175" s="264"/>
      <c r="AH175" s="264"/>
      <c r="AI175" s="264"/>
      <c r="AJ175" s="264"/>
      <c r="AK175" s="265"/>
    </row>
    <row r="176" spans="1:37" ht="12.75">
      <c r="A176" s="26"/>
      <c r="B176" s="71" t="s">
        <v>317</v>
      </c>
      <c r="C176" s="260">
        <v>84122</v>
      </c>
      <c r="D176" s="214"/>
      <c r="E176" s="215" t="s">
        <v>56</v>
      </c>
      <c r="F176" s="216"/>
      <c r="G176" s="256" t="s">
        <v>285</v>
      </c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8"/>
      <c r="T176" s="79" t="s">
        <v>231</v>
      </c>
      <c r="U176" s="220">
        <v>1</v>
      </c>
      <c r="V176" s="221"/>
      <c r="W176" s="222"/>
      <c r="X176" s="84">
        <v>330.56</v>
      </c>
      <c r="Y176" s="252">
        <f t="shared" si="6"/>
        <v>330.56</v>
      </c>
      <c r="Z176" s="253"/>
      <c r="AA176" s="253"/>
      <c r="AB176" s="254"/>
      <c r="AC176" s="266">
        <f t="shared" si="7"/>
        <v>412.99</v>
      </c>
      <c r="AD176" s="264"/>
      <c r="AE176" s="265"/>
      <c r="AF176" s="263">
        <f t="shared" si="8"/>
        <v>412.99</v>
      </c>
      <c r="AG176" s="264"/>
      <c r="AH176" s="264"/>
      <c r="AI176" s="264"/>
      <c r="AJ176" s="264"/>
      <c r="AK176" s="265"/>
    </row>
    <row r="177" spans="1:37" ht="22.5">
      <c r="A177" s="26"/>
      <c r="B177" s="75" t="s">
        <v>202</v>
      </c>
      <c r="C177" s="213"/>
      <c r="D177" s="214"/>
      <c r="E177" s="215"/>
      <c r="F177" s="216"/>
      <c r="G177" s="249" t="s">
        <v>177</v>
      </c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1"/>
      <c r="T177" s="77"/>
      <c r="U177" s="220"/>
      <c r="V177" s="221"/>
      <c r="W177" s="222"/>
      <c r="X177" s="84"/>
      <c r="Y177" s="252" t="str">
        <f t="shared" si="6"/>
        <v/>
      </c>
      <c r="Z177" s="253"/>
      <c r="AA177" s="253"/>
      <c r="AB177" s="254"/>
      <c r="AC177" s="266" t="str">
        <f t="shared" si="7"/>
        <v/>
      </c>
      <c r="AD177" s="264"/>
      <c r="AE177" s="265"/>
      <c r="AF177" s="267">
        <f>SUM(AF172:AF176)</f>
        <v>23429.72</v>
      </c>
      <c r="AG177" s="268"/>
      <c r="AH177" s="268"/>
      <c r="AI177" s="268"/>
      <c r="AJ177" s="268"/>
      <c r="AK177" s="269"/>
    </row>
    <row r="178" spans="1:37" ht="25.5">
      <c r="A178" s="26"/>
      <c r="B178" s="76" t="s">
        <v>203</v>
      </c>
      <c r="C178" s="213">
        <v>9537</v>
      </c>
      <c r="D178" s="214"/>
      <c r="E178" s="215" t="s">
        <v>56</v>
      </c>
      <c r="F178" s="216"/>
      <c r="G178" s="256" t="s">
        <v>178</v>
      </c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8"/>
      <c r="T178" s="68" t="s">
        <v>225</v>
      </c>
      <c r="U178" s="220">
        <v>719.76</v>
      </c>
      <c r="V178" s="221"/>
      <c r="W178" s="222"/>
      <c r="X178" s="84">
        <v>1.19</v>
      </c>
      <c r="Y178" s="252">
        <f t="shared" si="6"/>
        <v>856.51</v>
      </c>
      <c r="Z178" s="253"/>
      <c r="AA178" s="253"/>
      <c r="AB178" s="254"/>
      <c r="AC178" s="266">
        <f t="shared" si="7"/>
        <v>1.49</v>
      </c>
      <c r="AD178" s="264"/>
      <c r="AE178" s="265"/>
      <c r="AF178" s="263">
        <f t="shared" si="8"/>
        <v>1072.44</v>
      </c>
      <c r="AG178" s="264"/>
      <c r="AH178" s="264"/>
      <c r="AI178" s="264"/>
      <c r="AJ178" s="264"/>
      <c r="AK178" s="265"/>
    </row>
    <row r="179" spans="1:37" ht="12.75">
      <c r="A179" s="26"/>
      <c r="B179" s="71"/>
      <c r="C179" s="213"/>
      <c r="D179" s="214"/>
      <c r="E179" s="215"/>
      <c r="F179" s="216"/>
      <c r="G179" s="256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257"/>
      <c r="S179" s="258"/>
      <c r="T179" s="77"/>
      <c r="U179" s="220"/>
      <c r="V179" s="221"/>
      <c r="W179" s="222"/>
      <c r="X179" s="84"/>
      <c r="Y179" s="252"/>
      <c r="Z179" s="253"/>
      <c r="AA179" s="253"/>
      <c r="AB179" s="254"/>
      <c r="AC179" s="266"/>
      <c r="AD179" s="264"/>
      <c r="AE179" s="265"/>
      <c r="AF179" s="263">
        <f>SUM(AF178)</f>
        <v>1072.44</v>
      </c>
      <c r="AG179" s="264"/>
      <c r="AH179" s="264"/>
      <c r="AI179" s="264"/>
      <c r="AJ179" s="264"/>
      <c r="AK179" s="265"/>
    </row>
    <row r="180" spans="1:37" ht="12.75">
      <c r="A180" s="26"/>
      <c r="B180" s="71"/>
      <c r="C180" s="213"/>
      <c r="D180" s="214"/>
      <c r="E180" s="215"/>
      <c r="F180" s="216"/>
      <c r="G180" s="256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8"/>
      <c r="T180" s="79"/>
      <c r="U180" s="220"/>
      <c r="V180" s="221"/>
      <c r="W180" s="222"/>
      <c r="X180" s="84"/>
      <c r="Y180" s="252"/>
      <c r="Z180" s="253"/>
      <c r="AA180" s="253"/>
      <c r="AB180" s="254"/>
      <c r="AC180" s="266"/>
      <c r="AD180" s="264"/>
      <c r="AE180" s="265"/>
      <c r="AF180" s="263"/>
      <c r="AG180" s="264"/>
      <c r="AH180" s="264"/>
      <c r="AI180" s="264"/>
      <c r="AJ180" s="264"/>
      <c r="AK180" s="265"/>
    </row>
    <row r="181" spans="1:37" ht="12.75">
      <c r="A181" s="26"/>
      <c r="B181" s="71"/>
      <c r="C181" s="213"/>
      <c r="D181" s="214"/>
      <c r="E181" s="215"/>
      <c r="F181" s="216"/>
      <c r="G181" s="256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8"/>
      <c r="T181" s="77"/>
      <c r="U181" s="220"/>
      <c r="V181" s="221"/>
      <c r="W181" s="222"/>
      <c r="X181" s="84"/>
      <c r="Y181" s="252"/>
      <c r="Z181" s="253"/>
      <c r="AA181" s="253"/>
      <c r="AB181" s="254"/>
      <c r="AC181" s="266"/>
      <c r="AD181" s="264"/>
      <c r="AE181" s="265"/>
      <c r="AF181" s="263"/>
      <c r="AG181" s="264"/>
      <c r="AH181" s="264"/>
      <c r="AI181" s="264"/>
      <c r="AJ181" s="264"/>
      <c r="AK181" s="265"/>
    </row>
    <row r="182" spans="1:37" ht="12.75">
      <c r="A182" s="26"/>
      <c r="B182" s="71"/>
      <c r="C182" s="213"/>
      <c r="D182" s="214"/>
      <c r="E182" s="215"/>
      <c r="F182" s="216"/>
      <c r="G182" s="256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8"/>
      <c r="T182" s="86"/>
      <c r="U182" s="220"/>
      <c r="V182" s="221"/>
      <c r="W182" s="222"/>
      <c r="X182" s="84"/>
      <c r="Y182" s="252"/>
      <c r="Z182" s="253"/>
      <c r="AA182" s="253"/>
      <c r="AB182" s="254"/>
      <c r="AC182" s="266"/>
      <c r="AD182" s="264"/>
      <c r="AE182" s="265"/>
      <c r="AF182" s="263"/>
      <c r="AG182" s="264"/>
      <c r="AH182" s="264"/>
      <c r="AI182" s="264"/>
      <c r="AJ182" s="264"/>
      <c r="AK182" s="265"/>
    </row>
    <row r="183" spans="1:37" ht="12.75">
      <c r="A183" s="26"/>
      <c r="B183" s="71"/>
      <c r="C183" s="88"/>
      <c r="D183" s="89"/>
      <c r="E183" s="88"/>
      <c r="F183" s="89"/>
      <c r="G183" s="256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8"/>
      <c r="T183" s="93"/>
      <c r="U183" s="272"/>
      <c r="V183" s="273"/>
      <c r="W183" s="274"/>
      <c r="X183" s="69"/>
      <c r="Y183" s="252"/>
      <c r="Z183" s="253"/>
      <c r="AA183" s="253"/>
      <c r="AB183" s="254"/>
      <c r="AC183" s="266"/>
      <c r="AD183" s="264"/>
      <c r="AE183" s="265"/>
      <c r="AF183" s="263"/>
      <c r="AG183" s="264"/>
      <c r="AH183" s="264"/>
      <c r="AI183" s="264"/>
      <c r="AJ183" s="264"/>
      <c r="AK183" s="265"/>
    </row>
    <row r="184" spans="1:37" ht="12.75">
      <c r="A184" s="26"/>
      <c r="B184" s="71"/>
      <c r="C184" s="88"/>
      <c r="D184" s="89"/>
      <c r="E184" s="88"/>
      <c r="F184" s="89"/>
      <c r="G184" s="256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8"/>
      <c r="T184" s="93"/>
      <c r="U184" s="272"/>
      <c r="V184" s="273"/>
      <c r="W184" s="274"/>
      <c r="X184" s="69"/>
      <c r="Y184" s="252" t="str">
        <f>IF(T184="","",ROUND(U184*X184,2))</f>
        <v/>
      </c>
      <c r="Z184" s="253"/>
      <c r="AA184" s="253"/>
      <c r="AB184" s="254"/>
      <c r="AC184" s="266" t="str">
        <f>IF(T184="","",ROUND(X184*(1+$AG$18),2))</f>
        <v/>
      </c>
      <c r="AD184" s="264"/>
      <c r="AE184" s="265"/>
      <c r="AF184" s="263" t="str">
        <f>IF(T184="","",ROUND(U184*AC184,2))</f>
        <v/>
      </c>
      <c r="AG184" s="264"/>
      <c r="AH184" s="264"/>
      <c r="AI184" s="264"/>
      <c r="AJ184" s="264"/>
      <c r="AK184" s="265"/>
    </row>
    <row r="185" spans="1:37" ht="12.75">
      <c r="A185" s="26"/>
      <c r="B185" s="71"/>
      <c r="C185" s="88"/>
      <c r="D185" s="89"/>
      <c r="E185" s="88"/>
      <c r="F185" s="89"/>
      <c r="G185" s="256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  <c r="S185" s="258"/>
      <c r="T185" s="93"/>
      <c r="U185" s="272"/>
      <c r="V185" s="273"/>
      <c r="W185" s="274"/>
      <c r="X185" s="69"/>
      <c r="Y185" s="252" t="str">
        <f>IF(T185="","",ROUND(U185*X185,2))</f>
        <v/>
      </c>
      <c r="Z185" s="253"/>
      <c r="AA185" s="253"/>
      <c r="AB185" s="254"/>
      <c r="AC185" s="266" t="str">
        <f>IF(T185="","",ROUND(X185*(1+$AG$18),2))</f>
        <v/>
      </c>
      <c r="AD185" s="264"/>
      <c r="AE185" s="265"/>
      <c r="AF185" s="263" t="str">
        <f>IF(T185="","",ROUND(U185*AC185,2))</f>
        <v/>
      </c>
      <c r="AG185" s="264"/>
      <c r="AH185" s="264"/>
      <c r="AI185" s="264"/>
      <c r="AJ185" s="264"/>
      <c r="AK185" s="265"/>
    </row>
    <row r="186" spans="1:37" ht="12.75">
      <c r="A186" s="26"/>
      <c r="B186" s="71"/>
      <c r="C186" s="88"/>
      <c r="D186" s="89"/>
      <c r="E186" s="88"/>
      <c r="F186" s="89"/>
      <c r="G186" s="256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8"/>
      <c r="T186" s="93"/>
      <c r="U186" s="272"/>
      <c r="V186" s="273"/>
      <c r="W186" s="274"/>
      <c r="X186" s="69"/>
      <c r="Y186" s="252" t="str">
        <f>IF(T186="","",ROUND(U186*X186,2))</f>
        <v/>
      </c>
      <c r="Z186" s="253"/>
      <c r="AA186" s="253"/>
      <c r="AB186" s="254"/>
      <c r="AC186" s="266" t="str">
        <f>IF(T186="","",ROUND(X186*(1+$AG$18),2))</f>
        <v/>
      </c>
      <c r="AD186" s="264"/>
      <c r="AE186" s="265"/>
      <c r="AF186" s="263" t="str">
        <f>IF(T186="","",ROUND(U186*AC186,2))</f>
        <v/>
      </c>
      <c r="AG186" s="264"/>
      <c r="AH186" s="264"/>
      <c r="AI186" s="264"/>
      <c r="AJ186" s="264"/>
      <c r="AK186" s="265"/>
    </row>
    <row r="187" spans="1:37" ht="12.75">
      <c r="A187" s="26"/>
      <c r="B187" s="71"/>
      <c r="C187" s="88"/>
      <c r="D187" s="89"/>
      <c r="E187" s="88"/>
      <c r="F187" s="89"/>
      <c r="G187" s="256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8"/>
      <c r="T187" s="93"/>
      <c r="U187" s="280"/>
      <c r="V187" s="273"/>
      <c r="W187" s="281"/>
      <c r="X187" s="74"/>
      <c r="Y187" s="252" t="str">
        <f>IF(T187="","",ROUND(U187*X187,2))</f>
        <v/>
      </c>
      <c r="Z187" s="253"/>
      <c r="AA187" s="253"/>
      <c r="AB187" s="254"/>
      <c r="AC187" s="266" t="str">
        <f>IF(T187="","",ROUND(X187*(1+$AG$18),2))</f>
        <v/>
      </c>
      <c r="AD187" s="264"/>
      <c r="AE187" s="265"/>
      <c r="AF187" s="263" t="str">
        <f>IF(T187="","",ROUND(U187*AC187,2))</f>
        <v/>
      </c>
      <c r="AG187" s="264"/>
      <c r="AH187" s="264"/>
      <c r="AI187" s="264"/>
      <c r="AJ187" s="264"/>
      <c r="AK187" s="265"/>
    </row>
    <row r="188" spans="1:37" ht="12.75">
      <c r="A188" s="26"/>
      <c r="B188" s="71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61" t="s">
        <v>33</v>
      </c>
      <c r="X188" s="90" t="s">
        <v>34</v>
      </c>
      <c r="Y188" s="275">
        <f>SUM(Y30:AB186)</f>
        <v>603825.0850000002</v>
      </c>
      <c r="Z188" s="275"/>
      <c r="AA188" s="275"/>
      <c r="AB188" s="276"/>
      <c r="AC188" s="277" t="s">
        <v>35</v>
      </c>
      <c r="AD188" s="278"/>
      <c r="AE188" s="278"/>
      <c r="AF188" s="278">
        <f>SUM(AF30:AK186)</f>
        <v>1508757.1999999997</v>
      </c>
      <c r="AG188" s="278"/>
      <c r="AH188" s="278"/>
      <c r="AI188" s="278"/>
      <c r="AJ188" s="278"/>
      <c r="AK188" s="278"/>
    </row>
    <row r="189" spans="1:37" ht="12.75">
      <c r="A189" s="26"/>
      <c r="B189" s="3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</row>
    <row r="190" spans="1:37" ht="12.75">
      <c r="A190" s="26"/>
      <c r="B190" s="3"/>
      <c r="C190" s="26"/>
      <c r="D190" s="26"/>
      <c r="E190" s="26"/>
      <c r="F190" s="279" t="s">
        <v>42</v>
      </c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6"/>
    </row>
    <row r="191" spans="1:37" ht="12.75">
      <c r="A191" s="26"/>
      <c r="B191" s="3"/>
      <c r="C191" s="26"/>
      <c r="D191" s="26"/>
      <c r="E191" s="26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6"/>
    </row>
    <row r="192" spans="1:37" ht="12.75">
      <c r="A192" s="26"/>
      <c r="B192" s="3"/>
      <c r="C192" s="26"/>
      <c r="D192" s="26"/>
      <c r="E192" s="26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6"/>
    </row>
    <row r="193" spans="1:45" s="4" customFormat="1" ht="12.75">
      <c r="A193" s="26"/>
      <c r="C193" s="26"/>
      <c r="D193" s="26"/>
      <c r="E193" s="26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6"/>
      <c r="AS193" s="17"/>
    </row>
    <row r="194" spans="1:45" s="28" customFormat="1" ht="12.75">
      <c r="A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S194" s="29"/>
    </row>
    <row r="195" spans="1:45" ht="12.75">
      <c r="A195" s="26"/>
      <c r="B195" s="3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</row>
    <row r="196" spans="1:45" ht="12.75">
      <c r="A196" s="26"/>
      <c r="B196" s="3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</row>
    <row r="197" spans="1:45" ht="12.75">
      <c r="A197" s="26"/>
      <c r="B197" s="3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26"/>
      <c r="AD197" s="26"/>
      <c r="AE197" s="26"/>
      <c r="AF197" s="26"/>
      <c r="AG197" s="26"/>
      <c r="AH197" s="26"/>
      <c r="AI197" s="26"/>
      <c r="AJ197" s="26"/>
      <c r="AK197" s="26"/>
    </row>
    <row r="198" spans="1:45" ht="12.7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</row>
    <row r="199" spans="1:45" ht="12.75">
      <c r="A199" s="26"/>
      <c r="B199" s="26"/>
      <c r="C199" s="26"/>
      <c r="D199" s="26"/>
      <c r="E199" s="26"/>
      <c r="F199" s="26" t="s">
        <v>7</v>
      </c>
      <c r="G199" s="26"/>
      <c r="H199" s="26"/>
      <c r="I199" s="26"/>
      <c r="J199" s="26"/>
      <c r="K199" s="26"/>
      <c r="L199" s="87" t="s">
        <v>403</v>
      </c>
      <c r="M199" s="26"/>
      <c r="N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</row>
    <row r="200" spans="1:45" ht="12.7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</row>
    <row r="201" spans="1:45" ht="12.75">
      <c r="A201" s="26"/>
      <c r="B201" s="26"/>
      <c r="C201" s="26"/>
      <c r="D201" s="26"/>
      <c r="E201" s="26"/>
      <c r="F201" s="26" t="s">
        <v>13</v>
      </c>
      <c r="G201" s="26"/>
      <c r="H201" s="26"/>
      <c r="I201" s="85" t="s">
        <v>233</v>
      </c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</row>
    <row r="202" spans="1:45" ht="12.7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</row>
    <row r="203" spans="1:45" ht="12.7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</row>
    <row r="204" spans="1:45" ht="12.7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</row>
    <row r="205" spans="1:45" ht="12.7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</row>
    <row r="206" spans="1:45" ht="12.7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</row>
    <row r="207" spans="1:45" ht="12.7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</row>
    <row r="208" spans="1:45" ht="12.7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</row>
    <row r="209" spans="1:37" ht="12.7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</row>
    <row r="210" spans="1:37" ht="12.7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</row>
    <row r="211" spans="1:37" ht="12.7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</row>
    <row r="212" spans="1:37" ht="12.7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</row>
    <row r="213" spans="1:37" ht="12.7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</row>
    <row r="214" spans="1:37" ht="12.7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</row>
    <row r="215" spans="1:37" ht="12.7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</row>
    <row r="216" spans="1:37" ht="12.7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</row>
    <row r="217" spans="1:37" ht="12.7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</row>
    <row r="218" spans="1:37" ht="12.7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</row>
    <row r="219" spans="1:37" ht="12.7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</row>
    <row r="220" spans="1:37" ht="12.7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</row>
    <row r="221" spans="1:37" ht="12.7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</row>
    <row r="222" spans="1:37" ht="12.7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</row>
    <row r="223" spans="1:37" ht="12.7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</row>
    <row r="224" spans="1:37" ht="12.7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</row>
    <row r="225" spans="1:37" ht="12.7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</row>
    <row r="226" spans="1:37" ht="12.7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</row>
    <row r="227" spans="1:37" ht="12.7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</row>
    <row r="228" spans="1:37" ht="12.7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</row>
    <row r="229" spans="1:37" ht="12.7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</row>
    <row r="230" spans="1:37" ht="12.7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</row>
    <row r="231" spans="1:37" ht="12.7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</row>
    <row r="232" spans="1:37" ht="12.7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</row>
    <row r="233" spans="1:37" ht="12.7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</row>
    <row r="234" spans="1:37" ht="12.7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</row>
    <row r="235" spans="1:37" ht="12.7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</row>
    <row r="236" spans="1:37" ht="12.7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</row>
    <row r="237" spans="1:37" ht="12.7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</row>
    <row r="238" spans="1:37" ht="12.7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</row>
    <row r="239" spans="1:37" ht="12.7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</row>
    <row r="240" spans="1:37" ht="12.7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</row>
    <row r="241" spans="1:37" ht="12.7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</row>
    <row r="242" spans="1:37" ht="12.7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</row>
    <row r="243" spans="1:37" ht="12.7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</row>
    <row r="244" spans="1:37" ht="12.75">
      <c r="B244" s="26"/>
    </row>
    <row r="245" spans="1:37" ht="12.75">
      <c r="B245" s="26"/>
    </row>
  </sheetData>
  <mergeCells count="1144">
    <mergeCell ref="Y188:AB188"/>
    <mergeCell ref="AC188:AE188"/>
    <mergeCell ref="AF188:AK188"/>
    <mergeCell ref="F190:AJ193"/>
    <mergeCell ref="G186:S186"/>
    <mergeCell ref="U186:W186"/>
    <mergeCell ref="Y186:AB186"/>
    <mergeCell ref="AC186:AE186"/>
    <mergeCell ref="AF186:AK186"/>
    <mergeCell ref="G187:S187"/>
    <mergeCell ref="U187:W187"/>
    <mergeCell ref="Y187:AB187"/>
    <mergeCell ref="AC187:AE187"/>
    <mergeCell ref="AF187:AK187"/>
    <mergeCell ref="G184:S184"/>
    <mergeCell ref="U184:W184"/>
    <mergeCell ref="Y184:AB184"/>
    <mergeCell ref="AC184:AE184"/>
    <mergeCell ref="AF184:AK184"/>
    <mergeCell ref="G185:S185"/>
    <mergeCell ref="U185:W185"/>
    <mergeCell ref="Y185:AB185"/>
    <mergeCell ref="AC185:AE185"/>
    <mergeCell ref="AF185:AK185"/>
    <mergeCell ref="AF182:AK182"/>
    <mergeCell ref="G183:S183"/>
    <mergeCell ref="U183:W183"/>
    <mergeCell ref="Y183:AB183"/>
    <mergeCell ref="AC183:AE183"/>
    <mergeCell ref="AF183:AK183"/>
    <mergeCell ref="C182:D182"/>
    <mergeCell ref="E182:F182"/>
    <mergeCell ref="G182:S182"/>
    <mergeCell ref="U182:W182"/>
    <mergeCell ref="Y182:AB182"/>
    <mergeCell ref="AC182:AE182"/>
    <mergeCell ref="AF180:AK180"/>
    <mergeCell ref="C181:D181"/>
    <mergeCell ref="E181:F181"/>
    <mergeCell ref="G181:S181"/>
    <mergeCell ref="U181:W181"/>
    <mergeCell ref="Y181:AB181"/>
    <mergeCell ref="AC181:AE181"/>
    <mergeCell ref="AF181:AK181"/>
    <mergeCell ref="C180:D180"/>
    <mergeCell ref="E180:F180"/>
    <mergeCell ref="G180:S180"/>
    <mergeCell ref="U180:W180"/>
    <mergeCell ref="Y180:AB180"/>
    <mergeCell ref="AC180:AE180"/>
    <mergeCell ref="AF178:AK178"/>
    <mergeCell ref="C179:D179"/>
    <mergeCell ref="E179:F179"/>
    <mergeCell ref="G179:S179"/>
    <mergeCell ref="U179:W179"/>
    <mergeCell ref="Y179:AB179"/>
    <mergeCell ref="AC179:AE179"/>
    <mergeCell ref="AF179:AK179"/>
    <mergeCell ref="C178:D178"/>
    <mergeCell ref="E178:F178"/>
    <mergeCell ref="G178:S178"/>
    <mergeCell ref="U178:W178"/>
    <mergeCell ref="Y178:AB178"/>
    <mergeCell ref="AC178:AE178"/>
    <mergeCell ref="AF176:AK176"/>
    <mergeCell ref="C177:D177"/>
    <mergeCell ref="E177:F177"/>
    <mergeCell ref="G177:S177"/>
    <mergeCell ref="U177:W177"/>
    <mergeCell ref="Y177:AB177"/>
    <mergeCell ref="AC177:AE177"/>
    <mergeCell ref="AF177:AK177"/>
    <mergeCell ref="C176:D176"/>
    <mergeCell ref="E176:F176"/>
    <mergeCell ref="G176:S176"/>
    <mergeCell ref="U176:W176"/>
    <mergeCell ref="Y176:AB176"/>
    <mergeCell ref="AC176:AE176"/>
    <mergeCell ref="AF174:AK174"/>
    <mergeCell ref="C175:D175"/>
    <mergeCell ref="E175:F175"/>
    <mergeCell ref="G175:S175"/>
    <mergeCell ref="U175:W175"/>
    <mergeCell ref="Y175:AB175"/>
    <mergeCell ref="AC175:AE175"/>
    <mergeCell ref="AF175:AK175"/>
    <mergeCell ref="C174:D174"/>
    <mergeCell ref="E174:F174"/>
    <mergeCell ref="G174:S174"/>
    <mergeCell ref="U174:W174"/>
    <mergeCell ref="Y174:AB174"/>
    <mergeCell ref="AC174:AE174"/>
    <mergeCell ref="AF172:AK172"/>
    <mergeCell ref="C173:D173"/>
    <mergeCell ref="E173:F173"/>
    <mergeCell ref="G173:S173"/>
    <mergeCell ref="U173:W173"/>
    <mergeCell ref="Y173:AB173"/>
    <mergeCell ref="AC173:AE173"/>
    <mergeCell ref="AF173:AK173"/>
    <mergeCell ref="C172:D172"/>
    <mergeCell ref="E172:F172"/>
    <mergeCell ref="G172:S172"/>
    <mergeCell ref="U172:W172"/>
    <mergeCell ref="Y172:AB172"/>
    <mergeCell ref="AC172:AE172"/>
    <mergeCell ref="AF170:AK170"/>
    <mergeCell ref="C171:D171"/>
    <mergeCell ref="E171:F171"/>
    <mergeCell ref="G171:S171"/>
    <mergeCell ref="U171:W171"/>
    <mergeCell ref="Y171:AB171"/>
    <mergeCell ref="AC171:AE171"/>
    <mergeCell ref="AF171:AK171"/>
    <mergeCell ref="C170:D170"/>
    <mergeCell ref="E170:F170"/>
    <mergeCell ref="G170:S170"/>
    <mergeCell ref="U170:W170"/>
    <mergeCell ref="Y170:AB170"/>
    <mergeCell ref="AC170:AE170"/>
    <mergeCell ref="AF168:AK168"/>
    <mergeCell ref="C169:D169"/>
    <mergeCell ref="E169:F169"/>
    <mergeCell ref="G169:S169"/>
    <mergeCell ref="U169:W169"/>
    <mergeCell ref="Y169:AB169"/>
    <mergeCell ref="AC169:AE169"/>
    <mergeCell ref="AF169:AK169"/>
    <mergeCell ref="C168:D168"/>
    <mergeCell ref="E168:F168"/>
    <mergeCell ref="G168:S168"/>
    <mergeCell ref="U168:W168"/>
    <mergeCell ref="Y168:AB168"/>
    <mergeCell ref="AC168:AE168"/>
    <mergeCell ref="AF166:AK166"/>
    <mergeCell ref="C167:D167"/>
    <mergeCell ref="E167:F167"/>
    <mergeCell ref="G167:S167"/>
    <mergeCell ref="U167:W167"/>
    <mergeCell ref="Y167:AB167"/>
    <mergeCell ref="AC167:AE167"/>
    <mergeCell ref="AF167:AK167"/>
    <mergeCell ref="C166:D166"/>
    <mergeCell ref="E166:F166"/>
    <mergeCell ref="G166:S166"/>
    <mergeCell ref="U166:W166"/>
    <mergeCell ref="Y166:AB166"/>
    <mergeCell ref="AC166:AE166"/>
    <mergeCell ref="AF164:AK164"/>
    <mergeCell ref="C165:D165"/>
    <mergeCell ref="E165:F165"/>
    <mergeCell ref="G165:S165"/>
    <mergeCell ref="U165:W165"/>
    <mergeCell ref="Y165:AB165"/>
    <mergeCell ref="AC165:AE165"/>
    <mergeCell ref="AF165:AK165"/>
    <mergeCell ref="C164:D164"/>
    <mergeCell ref="E164:F164"/>
    <mergeCell ref="G164:S164"/>
    <mergeCell ref="U164:W164"/>
    <mergeCell ref="Y164:AB164"/>
    <mergeCell ref="AC164:AE164"/>
    <mergeCell ref="AF162:AK162"/>
    <mergeCell ref="C163:D163"/>
    <mergeCell ref="E163:F163"/>
    <mergeCell ref="G163:S163"/>
    <mergeCell ref="U163:W163"/>
    <mergeCell ref="Y163:AB163"/>
    <mergeCell ref="AC163:AE163"/>
    <mergeCell ref="AF163:AK163"/>
    <mergeCell ref="C162:D162"/>
    <mergeCell ref="E162:F162"/>
    <mergeCell ref="G162:S162"/>
    <mergeCell ref="U162:W162"/>
    <mergeCell ref="Y162:AB162"/>
    <mergeCell ref="AC162:AE162"/>
    <mergeCell ref="AF160:AK160"/>
    <mergeCell ref="C161:D161"/>
    <mergeCell ref="E161:F161"/>
    <mergeCell ref="G161:S161"/>
    <mergeCell ref="U161:W161"/>
    <mergeCell ref="Y161:AB161"/>
    <mergeCell ref="AC161:AE161"/>
    <mergeCell ref="AF161:AK161"/>
    <mergeCell ref="C160:D160"/>
    <mergeCell ref="E160:F160"/>
    <mergeCell ref="G160:S160"/>
    <mergeCell ref="U160:W160"/>
    <mergeCell ref="Y160:AB160"/>
    <mergeCell ref="AC160:AE160"/>
    <mergeCell ref="AF158:AK158"/>
    <mergeCell ref="C159:D159"/>
    <mergeCell ref="E159:F159"/>
    <mergeCell ref="G159:S159"/>
    <mergeCell ref="U159:W159"/>
    <mergeCell ref="Y159:AB159"/>
    <mergeCell ref="AC159:AE159"/>
    <mergeCell ref="AF159:AK159"/>
    <mergeCell ref="C158:D158"/>
    <mergeCell ref="E158:F158"/>
    <mergeCell ref="G158:S158"/>
    <mergeCell ref="U158:W158"/>
    <mergeCell ref="Y158:AB158"/>
    <mergeCell ref="AC158:AE158"/>
    <mergeCell ref="AF156:AK156"/>
    <mergeCell ref="C157:D157"/>
    <mergeCell ref="E157:F157"/>
    <mergeCell ref="G157:S157"/>
    <mergeCell ref="U157:W157"/>
    <mergeCell ref="Y157:AB157"/>
    <mergeCell ref="AC157:AE157"/>
    <mergeCell ref="AF157:AK157"/>
    <mergeCell ref="C156:D156"/>
    <mergeCell ref="E156:F156"/>
    <mergeCell ref="G156:S156"/>
    <mergeCell ref="U156:W156"/>
    <mergeCell ref="Y156:AB156"/>
    <mergeCell ref="AC156:AE156"/>
    <mergeCell ref="AF154:AK154"/>
    <mergeCell ref="C155:D155"/>
    <mergeCell ref="E155:F155"/>
    <mergeCell ref="G155:S155"/>
    <mergeCell ref="U155:W155"/>
    <mergeCell ref="Y155:AB155"/>
    <mergeCell ref="AC155:AE155"/>
    <mergeCell ref="AF155:AK155"/>
    <mergeCell ref="C154:D154"/>
    <mergeCell ref="E154:F154"/>
    <mergeCell ref="G154:S154"/>
    <mergeCell ref="U154:W154"/>
    <mergeCell ref="Y154:AB154"/>
    <mergeCell ref="AC154:AE154"/>
    <mergeCell ref="AF152:AK152"/>
    <mergeCell ref="C153:D153"/>
    <mergeCell ref="E153:F153"/>
    <mergeCell ref="G153:S153"/>
    <mergeCell ref="U153:W153"/>
    <mergeCell ref="Y153:AB153"/>
    <mergeCell ref="AC153:AE153"/>
    <mergeCell ref="AF153:AK153"/>
    <mergeCell ref="C152:D152"/>
    <mergeCell ref="E152:F152"/>
    <mergeCell ref="G152:S152"/>
    <mergeCell ref="U152:W152"/>
    <mergeCell ref="Y152:AB152"/>
    <mergeCell ref="AC152:AE152"/>
    <mergeCell ref="AF150:AK150"/>
    <mergeCell ref="C151:D151"/>
    <mergeCell ref="E151:F151"/>
    <mergeCell ref="G151:S151"/>
    <mergeCell ref="U151:W151"/>
    <mergeCell ref="Y151:AB151"/>
    <mergeCell ref="AC151:AE151"/>
    <mergeCell ref="AF151:AK151"/>
    <mergeCell ref="C150:D150"/>
    <mergeCell ref="E150:F150"/>
    <mergeCell ref="G150:S150"/>
    <mergeCell ref="U150:W150"/>
    <mergeCell ref="Y150:AB150"/>
    <mergeCell ref="AC150:AE150"/>
    <mergeCell ref="AF148:AK148"/>
    <mergeCell ref="C149:D149"/>
    <mergeCell ref="E149:F149"/>
    <mergeCell ref="G149:S149"/>
    <mergeCell ref="U149:W149"/>
    <mergeCell ref="Y149:AB149"/>
    <mergeCell ref="AC149:AE149"/>
    <mergeCell ref="AF149:AK149"/>
    <mergeCell ref="C148:D148"/>
    <mergeCell ref="E148:F148"/>
    <mergeCell ref="G148:S148"/>
    <mergeCell ref="U148:W148"/>
    <mergeCell ref="Y148:AB148"/>
    <mergeCell ref="AC148:AE148"/>
    <mergeCell ref="AF146:AK146"/>
    <mergeCell ref="C147:D147"/>
    <mergeCell ref="E147:F147"/>
    <mergeCell ref="G147:S147"/>
    <mergeCell ref="U147:W147"/>
    <mergeCell ref="Y147:AB147"/>
    <mergeCell ref="AC147:AE147"/>
    <mergeCell ref="AF147:AK147"/>
    <mergeCell ref="C146:D146"/>
    <mergeCell ref="E146:F146"/>
    <mergeCell ref="G146:S146"/>
    <mergeCell ref="U146:W146"/>
    <mergeCell ref="Y146:AB146"/>
    <mergeCell ref="AC146:AE146"/>
    <mergeCell ref="AF144:AK144"/>
    <mergeCell ref="C145:D145"/>
    <mergeCell ref="E145:F145"/>
    <mergeCell ref="G145:S145"/>
    <mergeCell ref="U145:W145"/>
    <mergeCell ref="Y145:AB145"/>
    <mergeCell ref="AC145:AE145"/>
    <mergeCell ref="AF145:AK145"/>
    <mergeCell ref="C144:D144"/>
    <mergeCell ref="E144:F144"/>
    <mergeCell ref="G144:S144"/>
    <mergeCell ref="U144:W144"/>
    <mergeCell ref="Y144:AB144"/>
    <mergeCell ref="AC144:AE144"/>
    <mergeCell ref="AF142:AK142"/>
    <mergeCell ref="C143:D143"/>
    <mergeCell ref="E143:F143"/>
    <mergeCell ref="G143:S143"/>
    <mergeCell ref="U143:W143"/>
    <mergeCell ref="Y143:AB143"/>
    <mergeCell ref="AC143:AE143"/>
    <mergeCell ref="AF143:AK143"/>
    <mergeCell ref="C142:D142"/>
    <mergeCell ref="E142:F142"/>
    <mergeCell ref="G142:S142"/>
    <mergeCell ref="U142:W142"/>
    <mergeCell ref="Y142:AB142"/>
    <mergeCell ref="AC142:AE142"/>
    <mergeCell ref="AF140:AK140"/>
    <mergeCell ref="C141:D141"/>
    <mergeCell ref="E141:F141"/>
    <mergeCell ref="G141:S141"/>
    <mergeCell ref="U141:W141"/>
    <mergeCell ref="Y141:AB141"/>
    <mergeCell ref="AC141:AE141"/>
    <mergeCell ref="AF141:AK141"/>
    <mergeCell ref="C140:D140"/>
    <mergeCell ref="E140:F140"/>
    <mergeCell ref="G140:S140"/>
    <mergeCell ref="U140:W140"/>
    <mergeCell ref="Y140:AB140"/>
    <mergeCell ref="AC140:AE140"/>
    <mergeCell ref="AF138:AK138"/>
    <mergeCell ref="C139:D139"/>
    <mergeCell ref="E139:F139"/>
    <mergeCell ref="G139:S139"/>
    <mergeCell ref="U139:W139"/>
    <mergeCell ref="Y139:AB139"/>
    <mergeCell ref="AC139:AE139"/>
    <mergeCell ref="AF139:AK139"/>
    <mergeCell ref="C138:D138"/>
    <mergeCell ref="E138:F138"/>
    <mergeCell ref="G138:S138"/>
    <mergeCell ref="U138:W138"/>
    <mergeCell ref="Y138:AB138"/>
    <mergeCell ref="AC138:AE138"/>
    <mergeCell ref="AF136:AK136"/>
    <mergeCell ref="C137:D137"/>
    <mergeCell ref="E137:F137"/>
    <mergeCell ref="G137:S137"/>
    <mergeCell ref="U137:W137"/>
    <mergeCell ref="Y137:AB137"/>
    <mergeCell ref="AC137:AE137"/>
    <mergeCell ref="AF137:AK137"/>
    <mergeCell ref="C136:D136"/>
    <mergeCell ref="E136:F136"/>
    <mergeCell ref="G136:S136"/>
    <mergeCell ref="U136:W136"/>
    <mergeCell ref="Y136:AB136"/>
    <mergeCell ref="AC136:AE136"/>
    <mergeCell ref="AF134:AK134"/>
    <mergeCell ref="C135:D135"/>
    <mergeCell ref="E135:F135"/>
    <mergeCell ref="G135:S135"/>
    <mergeCell ref="U135:W135"/>
    <mergeCell ref="Y135:AB135"/>
    <mergeCell ref="AC135:AE135"/>
    <mergeCell ref="AF135:AK135"/>
    <mergeCell ref="C134:D134"/>
    <mergeCell ref="E134:F134"/>
    <mergeCell ref="G134:S134"/>
    <mergeCell ref="U134:W134"/>
    <mergeCell ref="Y134:AB134"/>
    <mergeCell ref="AC134:AE134"/>
    <mergeCell ref="AF132:AK132"/>
    <mergeCell ref="C133:D133"/>
    <mergeCell ref="E133:F133"/>
    <mergeCell ref="G133:S133"/>
    <mergeCell ref="U133:W133"/>
    <mergeCell ref="Y133:AB133"/>
    <mergeCell ref="AC133:AE133"/>
    <mergeCell ref="AF133:AK133"/>
    <mergeCell ref="C132:D132"/>
    <mergeCell ref="E132:F132"/>
    <mergeCell ref="G132:S132"/>
    <mergeCell ref="U132:W132"/>
    <mergeCell ref="Y132:AB132"/>
    <mergeCell ref="AC132:AE132"/>
    <mergeCell ref="AF130:AK130"/>
    <mergeCell ref="C131:D131"/>
    <mergeCell ref="E131:F131"/>
    <mergeCell ref="G131:S131"/>
    <mergeCell ref="U131:W131"/>
    <mergeCell ref="Y131:AB131"/>
    <mergeCell ref="AC131:AE131"/>
    <mergeCell ref="AF131:AK131"/>
    <mergeCell ref="C130:D130"/>
    <mergeCell ref="E130:F130"/>
    <mergeCell ref="G130:S130"/>
    <mergeCell ref="U130:W130"/>
    <mergeCell ref="Y130:AB130"/>
    <mergeCell ref="AC130:AE130"/>
    <mergeCell ref="AF128:AK128"/>
    <mergeCell ref="C129:D129"/>
    <mergeCell ref="E129:F129"/>
    <mergeCell ref="G129:S129"/>
    <mergeCell ref="U129:W129"/>
    <mergeCell ref="Y129:AB129"/>
    <mergeCell ref="AC129:AE129"/>
    <mergeCell ref="AF129:AK129"/>
    <mergeCell ref="C128:D128"/>
    <mergeCell ref="E128:F128"/>
    <mergeCell ref="G128:S128"/>
    <mergeCell ref="U128:W128"/>
    <mergeCell ref="Y128:AB128"/>
    <mergeCell ref="AC128:AE128"/>
    <mergeCell ref="AF126:AK126"/>
    <mergeCell ref="C127:D127"/>
    <mergeCell ref="E127:F127"/>
    <mergeCell ref="G127:S127"/>
    <mergeCell ref="U127:W127"/>
    <mergeCell ref="Y127:AB127"/>
    <mergeCell ref="AC127:AE127"/>
    <mergeCell ref="AF127:AK127"/>
    <mergeCell ref="C126:D126"/>
    <mergeCell ref="E126:F126"/>
    <mergeCell ref="G126:S126"/>
    <mergeCell ref="U126:W126"/>
    <mergeCell ref="Y126:AB126"/>
    <mergeCell ref="AC126:AE126"/>
    <mergeCell ref="AF124:AK124"/>
    <mergeCell ref="C125:D125"/>
    <mergeCell ref="E125:F125"/>
    <mergeCell ref="G125:S125"/>
    <mergeCell ref="U125:W125"/>
    <mergeCell ref="Y125:AB125"/>
    <mergeCell ref="AC125:AE125"/>
    <mergeCell ref="AF125:AK125"/>
    <mergeCell ref="C124:D124"/>
    <mergeCell ref="E124:F124"/>
    <mergeCell ref="G124:S124"/>
    <mergeCell ref="U124:W124"/>
    <mergeCell ref="Y124:AB124"/>
    <mergeCell ref="AC124:AE124"/>
    <mergeCell ref="AF122:AK122"/>
    <mergeCell ref="C123:D123"/>
    <mergeCell ref="E123:F123"/>
    <mergeCell ref="G123:S123"/>
    <mergeCell ref="U123:W123"/>
    <mergeCell ref="Y123:AB123"/>
    <mergeCell ref="AC123:AE123"/>
    <mergeCell ref="AF123:AK123"/>
    <mergeCell ref="C122:D122"/>
    <mergeCell ref="E122:F122"/>
    <mergeCell ref="G122:S122"/>
    <mergeCell ref="U122:W122"/>
    <mergeCell ref="Y122:AB122"/>
    <mergeCell ref="AC122:AE122"/>
    <mergeCell ref="AF120:AK120"/>
    <mergeCell ref="C121:D121"/>
    <mergeCell ref="E121:F121"/>
    <mergeCell ref="G121:S121"/>
    <mergeCell ref="U121:W121"/>
    <mergeCell ref="Y121:AB121"/>
    <mergeCell ref="AC121:AE121"/>
    <mergeCell ref="AF121:AK121"/>
    <mergeCell ref="C120:D120"/>
    <mergeCell ref="E120:F120"/>
    <mergeCell ref="G120:S120"/>
    <mergeCell ref="U120:W120"/>
    <mergeCell ref="Y120:AB120"/>
    <mergeCell ref="AC120:AE120"/>
    <mergeCell ref="AF118:AK118"/>
    <mergeCell ref="C119:D119"/>
    <mergeCell ref="E119:F119"/>
    <mergeCell ref="G119:S119"/>
    <mergeCell ref="U119:W119"/>
    <mergeCell ref="Y119:AB119"/>
    <mergeCell ref="AC119:AE119"/>
    <mergeCell ref="AF119:AK119"/>
    <mergeCell ref="C118:D118"/>
    <mergeCell ref="E118:F118"/>
    <mergeCell ref="G118:S118"/>
    <mergeCell ref="U118:W118"/>
    <mergeCell ref="Y118:AB118"/>
    <mergeCell ref="AC118:AE118"/>
    <mergeCell ref="AF116:AK116"/>
    <mergeCell ref="C117:D117"/>
    <mergeCell ref="E117:F117"/>
    <mergeCell ref="G117:S117"/>
    <mergeCell ref="U117:W117"/>
    <mergeCell ref="Y117:AB117"/>
    <mergeCell ref="AC117:AE117"/>
    <mergeCell ref="AF117:AK117"/>
    <mergeCell ref="C116:D116"/>
    <mergeCell ref="E116:F116"/>
    <mergeCell ref="G116:S116"/>
    <mergeCell ref="U116:W116"/>
    <mergeCell ref="Y116:AB116"/>
    <mergeCell ref="AC116:AE116"/>
    <mergeCell ref="AF114:AK114"/>
    <mergeCell ref="C115:D115"/>
    <mergeCell ref="E115:F115"/>
    <mergeCell ref="G115:S115"/>
    <mergeCell ref="U115:W115"/>
    <mergeCell ref="Y115:AB115"/>
    <mergeCell ref="AC115:AE115"/>
    <mergeCell ref="AF115:AK115"/>
    <mergeCell ref="C114:D114"/>
    <mergeCell ref="E114:F114"/>
    <mergeCell ref="G114:S114"/>
    <mergeCell ref="U114:W114"/>
    <mergeCell ref="Y114:AB114"/>
    <mergeCell ref="AC114:AE114"/>
    <mergeCell ref="AF112:AK112"/>
    <mergeCell ref="C113:D113"/>
    <mergeCell ref="E113:F113"/>
    <mergeCell ref="G113:S113"/>
    <mergeCell ref="U113:W113"/>
    <mergeCell ref="Y113:AB113"/>
    <mergeCell ref="AC113:AE113"/>
    <mergeCell ref="AF113:AK113"/>
    <mergeCell ref="C112:D112"/>
    <mergeCell ref="E112:F112"/>
    <mergeCell ref="G112:S112"/>
    <mergeCell ref="U112:W112"/>
    <mergeCell ref="Y112:AB112"/>
    <mergeCell ref="AC112:AE112"/>
    <mergeCell ref="AF110:AK110"/>
    <mergeCell ref="C111:D111"/>
    <mergeCell ref="E111:F111"/>
    <mergeCell ref="G111:S111"/>
    <mergeCell ref="U111:W111"/>
    <mergeCell ref="Y111:AB111"/>
    <mergeCell ref="AC111:AE111"/>
    <mergeCell ref="AF111:AK111"/>
    <mergeCell ref="C110:D110"/>
    <mergeCell ref="E110:F110"/>
    <mergeCell ref="G110:S110"/>
    <mergeCell ref="U110:W110"/>
    <mergeCell ref="Y110:AB110"/>
    <mergeCell ref="AC110:AE110"/>
    <mergeCell ref="AF108:AK108"/>
    <mergeCell ref="C109:D109"/>
    <mergeCell ref="E109:F109"/>
    <mergeCell ref="G109:S109"/>
    <mergeCell ref="U109:W109"/>
    <mergeCell ref="Y109:AB109"/>
    <mergeCell ref="AC109:AE109"/>
    <mergeCell ref="AF109:AK109"/>
    <mergeCell ref="C108:D108"/>
    <mergeCell ref="E108:F108"/>
    <mergeCell ref="G108:S108"/>
    <mergeCell ref="U108:W108"/>
    <mergeCell ref="Y108:AB108"/>
    <mergeCell ref="AC108:AE108"/>
    <mergeCell ref="AF106:AK106"/>
    <mergeCell ref="C107:D107"/>
    <mergeCell ref="E107:F107"/>
    <mergeCell ref="G107:S107"/>
    <mergeCell ref="U107:W107"/>
    <mergeCell ref="Y107:AB107"/>
    <mergeCell ref="AC107:AE107"/>
    <mergeCell ref="AF107:AK107"/>
    <mergeCell ref="C106:D106"/>
    <mergeCell ref="E106:F106"/>
    <mergeCell ref="G106:S106"/>
    <mergeCell ref="U106:W106"/>
    <mergeCell ref="Y106:AB106"/>
    <mergeCell ref="AC106:AE106"/>
    <mergeCell ref="AF104:AK104"/>
    <mergeCell ref="C105:D105"/>
    <mergeCell ref="E105:F105"/>
    <mergeCell ref="G105:S105"/>
    <mergeCell ref="U105:W105"/>
    <mergeCell ref="Y105:AB105"/>
    <mergeCell ref="AC105:AE105"/>
    <mergeCell ref="AF105:AK105"/>
    <mergeCell ref="C104:D104"/>
    <mergeCell ref="E104:F104"/>
    <mergeCell ref="G104:S104"/>
    <mergeCell ref="U104:W104"/>
    <mergeCell ref="Y104:AB104"/>
    <mergeCell ref="AC104:AE104"/>
    <mergeCell ref="AF102:AK102"/>
    <mergeCell ref="C103:D103"/>
    <mergeCell ref="E103:F103"/>
    <mergeCell ref="G103:S103"/>
    <mergeCell ref="U103:W103"/>
    <mergeCell ref="Y103:AB103"/>
    <mergeCell ref="AC103:AE103"/>
    <mergeCell ref="AF103:AK103"/>
    <mergeCell ref="C102:D102"/>
    <mergeCell ref="E102:F102"/>
    <mergeCell ref="G102:S102"/>
    <mergeCell ref="U102:W102"/>
    <mergeCell ref="Y102:AB102"/>
    <mergeCell ref="AC102:AE102"/>
    <mergeCell ref="AF100:AK100"/>
    <mergeCell ref="C101:D101"/>
    <mergeCell ref="E101:F101"/>
    <mergeCell ref="G101:S101"/>
    <mergeCell ref="U101:W101"/>
    <mergeCell ref="Y101:AB101"/>
    <mergeCell ref="AC101:AE101"/>
    <mergeCell ref="AF101:AK101"/>
    <mergeCell ref="C100:D100"/>
    <mergeCell ref="E100:F100"/>
    <mergeCell ref="G100:S100"/>
    <mergeCell ref="U100:W100"/>
    <mergeCell ref="Y100:AB100"/>
    <mergeCell ref="AC100:AE100"/>
    <mergeCell ref="AF98:AK98"/>
    <mergeCell ref="C99:D99"/>
    <mergeCell ref="E99:F99"/>
    <mergeCell ref="G99:S99"/>
    <mergeCell ref="U99:W99"/>
    <mergeCell ref="Y99:AB99"/>
    <mergeCell ref="AC99:AE99"/>
    <mergeCell ref="AF99:AK99"/>
    <mergeCell ref="C98:D98"/>
    <mergeCell ref="E98:F98"/>
    <mergeCell ref="G98:S98"/>
    <mergeCell ref="U98:W98"/>
    <mergeCell ref="Y98:AB98"/>
    <mergeCell ref="AC98:AE98"/>
    <mergeCell ref="AF96:AK96"/>
    <mergeCell ref="C97:D97"/>
    <mergeCell ref="E97:F97"/>
    <mergeCell ref="G97:S97"/>
    <mergeCell ref="U97:W97"/>
    <mergeCell ref="Y97:AB97"/>
    <mergeCell ref="AC97:AE97"/>
    <mergeCell ref="AF97:AK97"/>
    <mergeCell ref="C96:D96"/>
    <mergeCell ref="E96:F96"/>
    <mergeCell ref="G96:S96"/>
    <mergeCell ref="U96:W96"/>
    <mergeCell ref="Y96:AB96"/>
    <mergeCell ref="AC96:AE96"/>
    <mergeCell ref="AF94:AK94"/>
    <mergeCell ref="C95:D95"/>
    <mergeCell ref="E95:F95"/>
    <mergeCell ref="G95:S95"/>
    <mergeCell ref="U95:W95"/>
    <mergeCell ref="Y95:AB95"/>
    <mergeCell ref="AC95:AE95"/>
    <mergeCell ref="AF95:AK95"/>
    <mergeCell ref="C94:D94"/>
    <mergeCell ref="E94:F94"/>
    <mergeCell ref="G94:S94"/>
    <mergeCell ref="U94:W94"/>
    <mergeCell ref="Y94:AB94"/>
    <mergeCell ref="AC94:AE94"/>
    <mergeCell ref="AF92:AK92"/>
    <mergeCell ref="C93:D93"/>
    <mergeCell ref="E93:F93"/>
    <mergeCell ref="G93:S93"/>
    <mergeCell ref="U93:W93"/>
    <mergeCell ref="Y93:AB93"/>
    <mergeCell ref="AC93:AE93"/>
    <mergeCell ref="AF93:AK93"/>
    <mergeCell ref="C92:D92"/>
    <mergeCell ref="E92:F92"/>
    <mergeCell ref="G92:S92"/>
    <mergeCell ref="U92:W92"/>
    <mergeCell ref="Y92:AB92"/>
    <mergeCell ref="AC92:AE92"/>
    <mergeCell ref="AF90:AK90"/>
    <mergeCell ref="C91:D91"/>
    <mergeCell ref="E91:F91"/>
    <mergeCell ref="G91:S91"/>
    <mergeCell ref="U91:W91"/>
    <mergeCell ref="Y91:AB91"/>
    <mergeCell ref="AC91:AE91"/>
    <mergeCell ref="AF91:AK91"/>
    <mergeCell ref="C90:D90"/>
    <mergeCell ref="E90:F90"/>
    <mergeCell ref="G90:S90"/>
    <mergeCell ref="U90:W90"/>
    <mergeCell ref="Y90:AB90"/>
    <mergeCell ref="AC90:AE90"/>
    <mergeCell ref="AF88:AK88"/>
    <mergeCell ref="C89:D89"/>
    <mergeCell ref="E89:F89"/>
    <mergeCell ref="G89:S89"/>
    <mergeCell ref="U89:W89"/>
    <mergeCell ref="Y89:AB89"/>
    <mergeCell ref="AC89:AE89"/>
    <mergeCell ref="AF89:AK89"/>
    <mergeCell ref="C88:D88"/>
    <mergeCell ref="E88:F88"/>
    <mergeCell ref="G88:S88"/>
    <mergeCell ref="U88:W88"/>
    <mergeCell ref="Y88:AB88"/>
    <mergeCell ref="AC88:AE88"/>
    <mergeCell ref="AF86:AK86"/>
    <mergeCell ref="C87:D87"/>
    <mergeCell ref="E87:F87"/>
    <mergeCell ref="G87:S87"/>
    <mergeCell ref="U87:W87"/>
    <mergeCell ref="Y87:AB87"/>
    <mergeCell ref="AC87:AE87"/>
    <mergeCell ref="AF87:AK87"/>
    <mergeCell ref="C86:D86"/>
    <mergeCell ref="E86:F86"/>
    <mergeCell ref="G86:S86"/>
    <mergeCell ref="U86:W86"/>
    <mergeCell ref="Y86:AB86"/>
    <mergeCell ref="AC86:AE86"/>
    <mergeCell ref="AF84:AK84"/>
    <mergeCell ref="C85:D85"/>
    <mergeCell ref="E85:F85"/>
    <mergeCell ref="G85:S85"/>
    <mergeCell ref="U85:W85"/>
    <mergeCell ref="Y85:AB85"/>
    <mergeCell ref="AC85:AE85"/>
    <mergeCell ref="AF85:AK85"/>
    <mergeCell ref="C84:D84"/>
    <mergeCell ref="E84:F84"/>
    <mergeCell ref="G84:S84"/>
    <mergeCell ref="U84:W84"/>
    <mergeCell ref="Y84:AB84"/>
    <mergeCell ref="AC84:AE84"/>
    <mergeCell ref="AF82:AK82"/>
    <mergeCell ref="C83:D83"/>
    <mergeCell ref="E83:F83"/>
    <mergeCell ref="G83:S83"/>
    <mergeCell ref="U83:W83"/>
    <mergeCell ref="Y83:AB83"/>
    <mergeCell ref="AC83:AE83"/>
    <mergeCell ref="AF83:AK83"/>
    <mergeCell ref="C82:D82"/>
    <mergeCell ref="E82:F82"/>
    <mergeCell ref="G82:S82"/>
    <mergeCell ref="U82:W82"/>
    <mergeCell ref="Y82:AB82"/>
    <mergeCell ref="AC82:AE82"/>
    <mergeCell ref="AF80:AK80"/>
    <mergeCell ref="C81:D81"/>
    <mergeCell ref="E81:F81"/>
    <mergeCell ref="G81:S81"/>
    <mergeCell ref="U81:W81"/>
    <mergeCell ref="Y81:AB81"/>
    <mergeCell ref="AC81:AE81"/>
    <mergeCell ref="AF81:AK81"/>
    <mergeCell ref="C80:D80"/>
    <mergeCell ref="E80:F80"/>
    <mergeCell ref="G80:S80"/>
    <mergeCell ref="U80:W80"/>
    <mergeCell ref="Y80:AB80"/>
    <mergeCell ref="AC80:AE80"/>
    <mergeCell ref="AF78:AK78"/>
    <mergeCell ref="C79:D79"/>
    <mergeCell ref="E79:F79"/>
    <mergeCell ref="G79:S79"/>
    <mergeCell ref="U79:W79"/>
    <mergeCell ref="Y79:AB79"/>
    <mergeCell ref="AC79:AE79"/>
    <mergeCell ref="AF79:AK79"/>
    <mergeCell ref="C78:D78"/>
    <mergeCell ref="E78:F78"/>
    <mergeCell ref="G78:S78"/>
    <mergeCell ref="U78:W78"/>
    <mergeCell ref="Y78:AB78"/>
    <mergeCell ref="AC78:AE78"/>
    <mergeCell ref="AF76:AK76"/>
    <mergeCell ref="C77:D77"/>
    <mergeCell ref="E77:F77"/>
    <mergeCell ref="G77:S77"/>
    <mergeCell ref="U77:W77"/>
    <mergeCell ref="Y77:AB77"/>
    <mergeCell ref="AC77:AE77"/>
    <mergeCell ref="AF77:AK77"/>
    <mergeCell ref="C76:D76"/>
    <mergeCell ref="E76:F76"/>
    <mergeCell ref="G76:S76"/>
    <mergeCell ref="U76:W76"/>
    <mergeCell ref="Y76:AB76"/>
    <mergeCell ref="AC76:AE76"/>
    <mergeCell ref="AF74:AK74"/>
    <mergeCell ref="C75:D75"/>
    <mergeCell ref="E75:F75"/>
    <mergeCell ref="G75:S75"/>
    <mergeCell ref="U75:W75"/>
    <mergeCell ref="Y75:AB75"/>
    <mergeCell ref="AC75:AE75"/>
    <mergeCell ref="AF75:AK75"/>
    <mergeCell ref="C74:D74"/>
    <mergeCell ref="E74:F74"/>
    <mergeCell ref="G74:S74"/>
    <mergeCell ref="U74:W74"/>
    <mergeCell ref="Y74:AB74"/>
    <mergeCell ref="AC74:AE74"/>
    <mergeCell ref="AF72:AK72"/>
    <mergeCell ref="C73:D73"/>
    <mergeCell ref="E73:F73"/>
    <mergeCell ref="G73:S73"/>
    <mergeCell ref="U73:W73"/>
    <mergeCell ref="Y73:AB73"/>
    <mergeCell ref="AC73:AE73"/>
    <mergeCell ref="AF73:AK73"/>
    <mergeCell ref="C72:D72"/>
    <mergeCell ref="E72:F72"/>
    <mergeCell ref="G72:S72"/>
    <mergeCell ref="U72:W72"/>
    <mergeCell ref="Y72:AB72"/>
    <mergeCell ref="AC72:AE72"/>
    <mergeCell ref="AF70:AK70"/>
    <mergeCell ref="C71:D71"/>
    <mergeCell ref="E71:F71"/>
    <mergeCell ref="G71:S71"/>
    <mergeCell ref="U71:W71"/>
    <mergeCell ref="Y71:AB71"/>
    <mergeCell ref="AC71:AE71"/>
    <mergeCell ref="AF71:AK71"/>
    <mergeCell ref="C70:D70"/>
    <mergeCell ref="E70:F70"/>
    <mergeCell ref="G70:S70"/>
    <mergeCell ref="U70:W70"/>
    <mergeCell ref="Y70:AB70"/>
    <mergeCell ref="AC70:AE70"/>
    <mergeCell ref="AF68:AK68"/>
    <mergeCell ref="C69:D69"/>
    <mergeCell ref="E69:F69"/>
    <mergeCell ref="G69:S69"/>
    <mergeCell ref="U69:W69"/>
    <mergeCell ref="Y69:AB69"/>
    <mergeCell ref="AC69:AE69"/>
    <mergeCell ref="AF69:AK69"/>
    <mergeCell ref="C68:D68"/>
    <mergeCell ref="E68:F68"/>
    <mergeCell ref="G68:S68"/>
    <mergeCell ref="U68:W68"/>
    <mergeCell ref="Y68:AB68"/>
    <mergeCell ref="AC68:AE68"/>
    <mergeCell ref="AF66:AK66"/>
    <mergeCell ref="C67:D67"/>
    <mergeCell ref="E67:F67"/>
    <mergeCell ref="G67:S67"/>
    <mergeCell ref="U67:W67"/>
    <mergeCell ref="Y67:AB67"/>
    <mergeCell ref="AC67:AE67"/>
    <mergeCell ref="AF67:AK67"/>
    <mergeCell ref="C66:D66"/>
    <mergeCell ref="E66:F66"/>
    <mergeCell ref="G66:S66"/>
    <mergeCell ref="U66:W66"/>
    <mergeCell ref="Y66:AB66"/>
    <mergeCell ref="AC66:AE66"/>
    <mergeCell ref="AF64:AK64"/>
    <mergeCell ref="C65:D65"/>
    <mergeCell ref="E65:F65"/>
    <mergeCell ref="G65:S65"/>
    <mergeCell ref="U65:W65"/>
    <mergeCell ref="Y65:AB65"/>
    <mergeCell ref="AC65:AE65"/>
    <mergeCell ref="AF65:AK65"/>
    <mergeCell ref="C64:D64"/>
    <mergeCell ref="E64:F64"/>
    <mergeCell ref="G64:S64"/>
    <mergeCell ref="U64:W64"/>
    <mergeCell ref="Y64:AB64"/>
    <mergeCell ref="AC64:AE64"/>
    <mergeCell ref="AF62:AK62"/>
    <mergeCell ref="C63:D63"/>
    <mergeCell ref="E63:F63"/>
    <mergeCell ref="G63:S63"/>
    <mergeCell ref="U63:W63"/>
    <mergeCell ref="Y63:AB63"/>
    <mergeCell ref="AC63:AE63"/>
    <mergeCell ref="AF63:AK63"/>
    <mergeCell ref="C62:D62"/>
    <mergeCell ref="E62:F62"/>
    <mergeCell ref="G62:S62"/>
    <mergeCell ref="U62:W62"/>
    <mergeCell ref="Y62:AB62"/>
    <mergeCell ref="AC62:AE62"/>
    <mergeCell ref="AF60:AK60"/>
    <mergeCell ref="C61:D61"/>
    <mergeCell ref="E61:F61"/>
    <mergeCell ref="G61:S61"/>
    <mergeCell ref="U61:W61"/>
    <mergeCell ref="Y61:AB61"/>
    <mergeCell ref="AC61:AE61"/>
    <mergeCell ref="AF61:AK61"/>
    <mergeCell ref="C60:D60"/>
    <mergeCell ref="E60:F60"/>
    <mergeCell ref="G60:S60"/>
    <mergeCell ref="U60:W60"/>
    <mergeCell ref="Y60:AB60"/>
    <mergeCell ref="AC60:AE60"/>
    <mergeCell ref="AF58:AK58"/>
    <mergeCell ref="C59:D59"/>
    <mergeCell ref="E59:F59"/>
    <mergeCell ref="G59:S59"/>
    <mergeCell ref="U59:W59"/>
    <mergeCell ref="Y59:AB59"/>
    <mergeCell ref="AC59:AE59"/>
    <mergeCell ref="AF59:AK59"/>
    <mergeCell ref="C58:D58"/>
    <mergeCell ref="E58:F58"/>
    <mergeCell ref="G58:S58"/>
    <mergeCell ref="U58:W58"/>
    <mergeCell ref="Y58:AB58"/>
    <mergeCell ref="AC58:AE58"/>
    <mergeCell ref="AF56:AK56"/>
    <mergeCell ref="C57:D57"/>
    <mergeCell ref="E57:F57"/>
    <mergeCell ref="G57:S57"/>
    <mergeCell ref="U57:W57"/>
    <mergeCell ref="Y57:AB57"/>
    <mergeCell ref="AC57:AE57"/>
    <mergeCell ref="AF57:AK57"/>
    <mergeCell ref="C56:D56"/>
    <mergeCell ref="E56:F56"/>
    <mergeCell ref="G56:S56"/>
    <mergeCell ref="U56:W56"/>
    <mergeCell ref="Y56:AB56"/>
    <mergeCell ref="AC56:AE56"/>
    <mergeCell ref="AF54:AK54"/>
    <mergeCell ref="C55:D55"/>
    <mergeCell ref="E55:F55"/>
    <mergeCell ref="G55:S55"/>
    <mergeCell ref="U55:W55"/>
    <mergeCell ref="Y55:AB55"/>
    <mergeCell ref="AC55:AE55"/>
    <mergeCell ref="AF55:AK55"/>
    <mergeCell ref="C54:D54"/>
    <mergeCell ref="E54:F54"/>
    <mergeCell ref="G54:S54"/>
    <mergeCell ref="U54:W54"/>
    <mergeCell ref="Y54:AB54"/>
    <mergeCell ref="AC54:AE54"/>
    <mergeCell ref="AF52:AK52"/>
    <mergeCell ref="C53:D53"/>
    <mergeCell ref="E53:F53"/>
    <mergeCell ref="G53:S53"/>
    <mergeCell ref="U53:W53"/>
    <mergeCell ref="Y53:AB53"/>
    <mergeCell ref="AC53:AE53"/>
    <mergeCell ref="AF53:AK53"/>
    <mergeCell ref="C52:D52"/>
    <mergeCell ref="E52:F52"/>
    <mergeCell ref="G52:S52"/>
    <mergeCell ref="U52:W52"/>
    <mergeCell ref="Y52:AB52"/>
    <mergeCell ref="AC52:AE52"/>
    <mergeCell ref="AF50:AK50"/>
    <mergeCell ref="C51:D51"/>
    <mergeCell ref="E51:F51"/>
    <mergeCell ref="G51:S51"/>
    <mergeCell ref="U51:W51"/>
    <mergeCell ref="Y51:AB51"/>
    <mergeCell ref="AC51:AE51"/>
    <mergeCell ref="AF51:AK51"/>
    <mergeCell ref="C50:D50"/>
    <mergeCell ref="E50:F50"/>
    <mergeCell ref="G50:S50"/>
    <mergeCell ref="U50:W50"/>
    <mergeCell ref="Y50:AB50"/>
    <mergeCell ref="AC50:AE50"/>
    <mergeCell ref="AF48:AK48"/>
    <mergeCell ref="C49:D49"/>
    <mergeCell ref="E49:F49"/>
    <mergeCell ref="G49:S49"/>
    <mergeCell ref="U49:W49"/>
    <mergeCell ref="Y49:AB49"/>
    <mergeCell ref="AC49:AE49"/>
    <mergeCell ref="AF49:AK49"/>
    <mergeCell ref="C48:D48"/>
    <mergeCell ref="E48:F48"/>
    <mergeCell ref="G48:S48"/>
    <mergeCell ref="U48:W48"/>
    <mergeCell ref="Y48:AB48"/>
    <mergeCell ref="AC48:AE48"/>
    <mergeCell ref="AF46:AK46"/>
    <mergeCell ref="C47:D47"/>
    <mergeCell ref="E47:F47"/>
    <mergeCell ref="G47:S47"/>
    <mergeCell ref="U47:W47"/>
    <mergeCell ref="Y47:AB47"/>
    <mergeCell ref="AC47:AE47"/>
    <mergeCell ref="AF47:AK47"/>
    <mergeCell ref="C46:D46"/>
    <mergeCell ref="E46:F46"/>
    <mergeCell ref="G46:S46"/>
    <mergeCell ref="U46:W46"/>
    <mergeCell ref="Y46:AB46"/>
    <mergeCell ref="AC46:AE46"/>
    <mergeCell ref="AF44:AK44"/>
    <mergeCell ref="C45:D45"/>
    <mergeCell ref="E45:F45"/>
    <mergeCell ref="G45:S45"/>
    <mergeCell ref="U45:W45"/>
    <mergeCell ref="Y45:AB45"/>
    <mergeCell ref="AC45:AE45"/>
    <mergeCell ref="AF45:AK45"/>
    <mergeCell ref="C44:D44"/>
    <mergeCell ref="E44:F44"/>
    <mergeCell ref="G44:S44"/>
    <mergeCell ref="U44:W44"/>
    <mergeCell ref="Y44:AB44"/>
    <mergeCell ref="AC44:AE44"/>
    <mergeCell ref="AF42:AK42"/>
    <mergeCell ref="C43:D43"/>
    <mergeCell ref="E43:F43"/>
    <mergeCell ref="G43:S43"/>
    <mergeCell ref="U43:W43"/>
    <mergeCell ref="Y43:AB43"/>
    <mergeCell ref="AC43:AE43"/>
    <mergeCell ref="AF43:AK43"/>
    <mergeCell ref="C42:D42"/>
    <mergeCell ref="E42:F42"/>
    <mergeCell ref="G42:S42"/>
    <mergeCell ref="U42:W42"/>
    <mergeCell ref="Y42:AB42"/>
    <mergeCell ref="AC42:AE42"/>
    <mergeCell ref="AF40:AK40"/>
    <mergeCell ref="C41:D41"/>
    <mergeCell ref="E41:F41"/>
    <mergeCell ref="G41:S41"/>
    <mergeCell ref="U41:W41"/>
    <mergeCell ref="Y41:AB41"/>
    <mergeCell ref="AC41:AE41"/>
    <mergeCell ref="AF41:AK41"/>
    <mergeCell ref="C40:D40"/>
    <mergeCell ref="E40:F40"/>
    <mergeCell ref="G40:S40"/>
    <mergeCell ref="U40:W40"/>
    <mergeCell ref="Y40:AB40"/>
    <mergeCell ref="AC40:AE40"/>
    <mergeCell ref="AF38:AK38"/>
    <mergeCell ref="C39:D39"/>
    <mergeCell ref="E39:F39"/>
    <mergeCell ref="G39:S39"/>
    <mergeCell ref="U39:W39"/>
    <mergeCell ref="Y39:AB39"/>
    <mergeCell ref="AC39:AE39"/>
    <mergeCell ref="AF39:AK39"/>
    <mergeCell ref="C38:D38"/>
    <mergeCell ref="E38:F38"/>
    <mergeCell ref="G38:S38"/>
    <mergeCell ref="U38:W38"/>
    <mergeCell ref="Y38:AB38"/>
    <mergeCell ref="AC38:AE38"/>
    <mergeCell ref="AF36:AK36"/>
    <mergeCell ref="C37:D37"/>
    <mergeCell ref="E37:F37"/>
    <mergeCell ref="G37:S37"/>
    <mergeCell ref="U37:W37"/>
    <mergeCell ref="Y37:AB37"/>
    <mergeCell ref="AC37:AE37"/>
    <mergeCell ref="AF37:AK37"/>
    <mergeCell ref="C36:D36"/>
    <mergeCell ref="E36:F36"/>
    <mergeCell ref="G36:S36"/>
    <mergeCell ref="U36:W36"/>
    <mergeCell ref="Y36:AB36"/>
    <mergeCell ref="AC36:AE36"/>
    <mergeCell ref="AF34:AK34"/>
    <mergeCell ref="C35:D35"/>
    <mergeCell ref="E35:F35"/>
    <mergeCell ref="G35:S35"/>
    <mergeCell ref="U35:W35"/>
    <mergeCell ref="Y35:AB35"/>
    <mergeCell ref="AC35:AE35"/>
    <mergeCell ref="AF35:AK35"/>
    <mergeCell ref="C34:D34"/>
    <mergeCell ref="E34:F34"/>
    <mergeCell ref="G34:S34"/>
    <mergeCell ref="U34:W34"/>
    <mergeCell ref="Y34:AB34"/>
    <mergeCell ref="AC34:AE34"/>
    <mergeCell ref="AF32:AK32"/>
    <mergeCell ref="C33:D33"/>
    <mergeCell ref="E33:F33"/>
    <mergeCell ref="G33:S33"/>
    <mergeCell ref="U33:W33"/>
    <mergeCell ref="Y33:AB33"/>
    <mergeCell ref="AC33:AE33"/>
    <mergeCell ref="AF33:AK33"/>
    <mergeCell ref="C32:D32"/>
    <mergeCell ref="E32:F32"/>
    <mergeCell ref="G32:S32"/>
    <mergeCell ref="U32:W32"/>
    <mergeCell ref="Y32:AB32"/>
    <mergeCell ref="AC32:AE32"/>
    <mergeCell ref="AF30:AK30"/>
    <mergeCell ref="C31:D31"/>
    <mergeCell ref="E31:F31"/>
    <mergeCell ref="G31:S31"/>
    <mergeCell ref="U31:W31"/>
    <mergeCell ref="Y31:AB31"/>
    <mergeCell ref="AC31:AE31"/>
    <mergeCell ref="AF31:AK31"/>
    <mergeCell ref="C30:D30"/>
    <mergeCell ref="E30:F30"/>
    <mergeCell ref="G30:S30"/>
    <mergeCell ref="U30:W30"/>
    <mergeCell ref="Y30:AB30"/>
    <mergeCell ref="AC30:AE30"/>
    <mergeCell ref="X27:AK27"/>
    <mergeCell ref="E28:F28"/>
    <mergeCell ref="X28:AB28"/>
    <mergeCell ref="AC28:AK28"/>
    <mergeCell ref="Y29:AB29"/>
    <mergeCell ref="AC29:AE29"/>
    <mergeCell ref="AF29:AK29"/>
    <mergeCell ref="B27:B29"/>
    <mergeCell ref="G27:S29"/>
    <mergeCell ref="T27:T29"/>
    <mergeCell ref="U27:W29"/>
    <mergeCell ref="L23:M23"/>
    <mergeCell ref="O23:P23"/>
    <mergeCell ref="V23:W23"/>
    <mergeCell ref="L24:M24"/>
    <mergeCell ref="O24:P24"/>
    <mergeCell ref="V24:W24"/>
    <mergeCell ref="L20:M20"/>
    <mergeCell ref="O20:P20"/>
    <mergeCell ref="V20:W20"/>
    <mergeCell ref="X20:AK25"/>
    <mergeCell ref="L21:M21"/>
    <mergeCell ref="O21:P21"/>
    <mergeCell ref="V21:W21"/>
    <mergeCell ref="L22:M22"/>
    <mergeCell ref="O22:P22"/>
    <mergeCell ref="V22:W22"/>
    <mergeCell ref="B14:V14"/>
    <mergeCell ref="W14:AC14"/>
    <mergeCell ref="AD14:AK14"/>
    <mergeCell ref="K18:P19"/>
    <mergeCell ref="Q18:W19"/>
    <mergeCell ref="X18:AF19"/>
    <mergeCell ref="AG18:AK19"/>
    <mergeCell ref="N2:AC3"/>
    <mergeCell ref="B5:X5"/>
    <mergeCell ref="AB5:AK5"/>
    <mergeCell ref="B8:AA8"/>
    <mergeCell ref="AB8:AK8"/>
    <mergeCell ref="B11:V11"/>
    <mergeCell ref="W11:AI11"/>
    <mergeCell ref="AJ11:AK11"/>
    <mergeCell ref="K25:P25"/>
    <mergeCell ref="V25:W2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AT291"/>
  <sheetViews>
    <sheetView showGridLines="0" tabSelected="1" view="pageBreakPreview" topLeftCell="A202" zoomScaleNormal="90" zoomScaleSheetLayoutView="100" workbookViewId="0">
      <selection activeCell="X219" sqref="X219"/>
    </sheetView>
  </sheetViews>
  <sheetFormatPr defaultColWidth="9.140625" defaultRowHeight="12" customHeight="1"/>
  <cols>
    <col min="1" max="1" width="2.28515625" style="3" customWidth="1"/>
    <col min="2" max="2" width="4.42578125" style="2" customWidth="1"/>
    <col min="3" max="3" width="3.28515625" style="2" customWidth="1"/>
    <col min="4" max="4" width="8.28515625" style="2" customWidth="1"/>
    <col min="5" max="5" width="3.28515625" style="2" customWidth="1"/>
    <col min="6" max="6" width="5.7109375" style="30" customWidth="1"/>
    <col min="7" max="11" width="3.28515625" style="30" customWidth="1"/>
    <col min="12" max="18" width="3.28515625" style="3" customWidth="1"/>
    <col min="19" max="19" width="10.140625" style="3" customWidth="1"/>
    <col min="20" max="20" width="5.7109375" style="3" customWidth="1"/>
    <col min="21" max="23" width="3.28515625" style="3" customWidth="1"/>
    <col min="24" max="24" width="9.140625" style="3" customWidth="1"/>
    <col min="25" max="37" width="3.28515625" style="3" customWidth="1"/>
    <col min="38" max="38" width="3.28515625" style="3" hidden="1" customWidth="1"/>
    <col min="39" max="39" width="3.28515625" style="3" customWidth="1"/>
    <col min="40" max="40" width="15.28515625" style="3" customWidth="1"/>
    <col min="41" max="44" width="3.28515625" style="3" customWidth="1"/>
    <col min="45" max="45" width="3.28515625" style="5" customWidth="1"/>
    <col min="46" max="46" width="16.140625" style="3" customWidth="1"/>
    <col min="47" max="54" width="3.28515625" style="3" customWidth="1"/>
    <col min="55" max="16384" width="9.140625" style="3"/>
  </cols>
  <sheetData>
    <row r="1" spans="2:45" ht="6.75" customHeight="1">
      <c r="F1" s="3"/>
      <c r="G1" s="3"/>
      <c r="H1" s="3"/>
      <c r="I1" s="3"/>
      <c r="J1" s="3"/>
      <c r="K1" s="3"/>
      <c r="AG1" s="4"/>
    </row>
    <row r="2" spans="2:45" ht="12.75" customHeight="1">
      <c r="B2" s="4"/>
      <c r="C2" s="4"/>
      <c r="D2" s="4"/>
      <c r="E2" s="4"/>
      <c r="F2" s="3"/>
      <c r="G2" s="3"/>
      <c r="H2" s="3"/>
      <c r="I2" s="3"/>
      <c r="J2" s="3"/>
      <c r="K2" s="3"/>
      <c r="M2" s="6"/>
      <c r="N2" s="171" t="s">
        <v>23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8"/>
      <c r="AE2" s="7"/>
      <c r="AF2" s="7"/>
      <c r="AG2" s="7"/>
      <c r="AH2" s="7"/>
      <c r="AI2" s="8"/>
      <c r="AJ2" s="8"/>
      <c r="AK2" s="8"/>
    </row>
    <row r="3" spans="2:45" ht="12" customHeight="1">
      <c r="B3" s="4"/>
      <c r="C3" s="4"/>
      <c r="D3" s="4"/>
      <c r="E3" s="4"/>
      <c r="F3" s="3"/>
      <c r="G3" s="3"/>
      <c r="H3" s="3"/>
      <c r="I3" s="3"/>
      <c r="J3" s="3"/>
      <c r="K3" s="3"/>
      <c r="M3" s="9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67"/>
      <c r="AE3" s="67"/>
      <c r="AF3" s="67"/>
      <c r="AG3" s="67"/>
      <c r="AH3" s="67"/>
      <c r="AI3" s="67"/>
      <c r="AJ3" s="67"/>
      <c r="AK3" s="67"/>
    </row>
    <row r="4" spans="2:45" ht="4.5" customHeight="1">
      <c r="B4" s="4"/>
      <c r="C4" s="4"/>
      <c r="D4" s="4"/>
      <c r="E4" s="4"/>
      <c r="F4" s="3"/>
      <c r="G4" s="3"/>
      <c r="H4" s="3"/>
      <c r="I4" s="9"/>
      <c r="J4" s="3"/>
      <c r="K4" s="3"/>
    </row>
    <row r="5" spans="2:45" s="8" customFormat="1" ht="13.5" customHeight="1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0"/>
      <c r="Z5" s="10"/>
      <c r="AA5" s="10"/>
      <c r="AB5" s="173" t="s">
        <v>22</v>
      </c>
      <c r="AC5" s="173"/>
      <c r="AD5" s="173"/>
      <c r="AE5" s="173"/>
      <c r="AF5" s="173"/>
      <c r="AG5" s="173"/>
      <c r="AH5" s="173"/>
      <c r="AI5" s="173"/>
      <c r="AJ5" s="173"/>
      <c r="AK5" s="173"/>
      <c r="AS5" s="11"/>
    </row>
    <row r="6" spans="2:45" ht="5.25" customHeight="1">
      <c r="B6" s="1"/>
      <c r="C6" s="1"/>
      <c r="D6" s="1"/>
      <c r="E6" s="1"/>
      <c r="F6" s="12"/>
      <c r="G6" s="12"/>
      <c r="H6" s="12"/>
      <c r="I6" s="12"/>
      <c r="J6" s="12"/>
      <c r="K6" s="12"/>
      <c r="L6" s="13"/>
      <c r="M6" s="14"/>
    </row>
    <row r="7" spans="2:45" s="4" customFormat="1" ht="12" customHeight="1">
      <c r="B7" s="15" t="s">
        <v>0</v>
      </c>
      <c r="C7" s="2"/>
      <c r="D7" s="2"/>
      <c r="E7" s="2"/>
      <c r="F7" s="2"/>
      <c r="G7" s="2"/>
      <c r="H7" s="2"/>
      <c r="I7" s="2"/>
      <c r="W7" s="2"/>
      <c r="X7" s="2"/>
      <c r="Y7" s="2"/>
      <c r="AB7" s="15" t="s">
        <v>2</v>
      </c>
      <c r="AK7" s="16"/>
      <c r="AS7" s="17"/>
    </row>
    <row r="8" spans="2:45" s="4" customFormat="1" ht="14.1" customHeight="1">
      <c r="B8" s="174" t="s">
        <v>238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6"/>
      <c r="AB8" s="177" t="s">
        <v>239</v>
      </c>
      <c r="AC8" s="178"/>
      <c r="AD8" s="178"/>
      <c r="AE8" s="178"/>
      <c r="AF8" s="178"/>
      <c r="AG8" s="178"/>
      <c r="AH8" s="178"/>
      <c r="AI8" s="178"/>
      <c r="AJ8" s="178"/>
      <c r="AK8" s="179"/>
      <c r="AS8" s="17"/>
    </row>
    <row r="9" spans="2:45" s="20" customFormat="1" ht="5.25" customHeight="1">
      <c r="B9" s="18"/>
      <c r="C9" s="18"/>
      <c r="D9" s="18"/>
      <c r="E9" s="18"/>
      <c r="F9" s="19"/>
      <c r="G9" s="19"/>
      <c r="H9" s="19"/>
      <c r="I9" s="19"/>
      <c r="J9" s="19"/>
      <c r="K9" s="19"/>
      <c r="AS9" s="23"/>
    </row>
    <row r="10" spans="2:45" s="4" customFormat="1" ht="12" customHeight="1">
      <c r="B10" s="15" t="s">
        <v>12</v>
      </c>
      <c r="C10" s="2"/>
      <c r="D10" s="2"/>
      <c r="E10" s="2"/>
      <c r="W10" s="15" t="s">
        <v>10</v>
      </c>
      <c r="Y10" s="2"/>
      <c r="Z10" s="2"/>
      <c r="AA10" s="2"/>
      <c r="AC10" s="2"/>
      <c r="AD10" s="25"/>
      <c r="AI10" s="26"/>
      <c r="AJ10" s="24" t="s">
        <v>11</v>
      </c>
      <c r="AK10" s="27"/>
      <c r="AS10" s="17"/>
    </row>
    <row r="11" spans="2:45" ht="14.1" customHeight="1">
      <c r="B11" s="143" t="s">
        <v>237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5"/>
      <c r="W11" s="143" t="s">
        <v>236</v>
      </c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80" t="s">
        <v>8</v>
      </c>
      <c r="AK11" s="181"/>
    </row>
    <row r="12" spans="2:45" s="20" customFormat="1" ht="6.75" customHeight="1">
      <c r="B12" s="18"/>
      <c r="C12" s="18"/>
      <c r="D12" s="18"/>
      <c r="E12" s="18"/>
      <c r="F12" s="19"/>
      <c r="G12" s="19"/>
      <c r="H12" s="19"/>
      <c r="I12" s="19"/>
      <c r="J12" s="19"/>
      <c r="K12" s="19"/>
      <c r="W12" s="21"/>
      <c r="AH12" s="22"/>
      <c r="AI12" s="8"/>
      <c r="AJ12" s="8"/>
      <c r="AK12" s="8"/>
      <c r="AS12" s="23"/>
    </row>
    <row r="13" spans="2:45" s="4" customFormat="1" ht="12" customHeight="1">
      <c r="B13" s="24" t="s">
        <v>9</v>
      </c>
      <c r="F13" s="2"/>
      <c r="G13" s="2"/>
      <c r="H13" s="2"/>
      <c r="I13" s="2"/>
      <c r="W13" s="15" t="s">
        <v>17</v>
      </c>
      <c r="AD13" s="15" t="s">
        <v>1</v>
      </c>
      <c r="AG13" s="2"/>
      <c r="AS13" s="17"/>
    </row>
    <row r="14" spans="2:45" s="4" customFormat="1" ht="14.1" customHeight="1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5"/>
      <c r="W14" s="146"/>
      <c r="X14" s="147"/>
      <c r="Y14" s="147"/>
      <c r="Z14" s="147"/>
      <c r="AA14" s="147"/>
      <c r="AB14" s="147"/>
      <c r="AC14" s="148"/>
      <c r="AD14" s="146">
        <v>43374</v>
      </c>
      <c r="AE14" s="147"/>
      <c r="AF14" s="147"/>
      <c r="AG14" s="147"/>
      <c r="AH14" s="147"/>
      <c r="AI14" s="147"/>
      <c r="AJ14" s="147"/>
      <c r="AK14" s="148"/>
      <c r="AS14" s="17"/>
    </row>
    <row r="15" spans="2:45" ht="6" customHeight="1"/>
    <row r="16" spans="2:45" ht="13.5" customHeight="1">
      <c r="B16" s="2" t="s">
        <v>24</v>
      </c>
      <c r="AL16" s="63" t="b">
        <v>0</v>
      </c>
    </row>
    <row r="18" spans="1:45" ht="12.6" customHeight="1">
      <c r="B18" s="57" t="s">
        <v>20</v>
      </c>
      <c r="C18" s="58"/>
      <c r="D18" s="58"/>
      <c r="E18" s="58"/>
      <c r="F18" s="58"/>
      <c r="G18" s="58"/>
      <c r="H18" s="58"/>
      <c r="I18" s="58"/>
      <c r="J18" s="58"/>
      <c r="K18" s="149" t="s">
        <v>16</v>
      </c>
      <c r="L18" s="150"/>
      <c r="M18" s="150"/>
      <c r="N18" s="150"/>
      <c r="O18" s="150"/>
      <c r="P18" s="151"/>
      <c r="Q18" s="155" t="s">
        <v>19</v>
      </c>
      <c r="R18" s="156"/>
      <c r="S18" s="156"/>
      <c r="T18" s="156"/>
      <c r="U18" s="156"/>
      <c r="V18" s="156"/>
      <c r="W18" s="156"/>
      <c r="X18" s="159" t="s">
        <v>18</v>
      </c>
      <c r="Y18" s="160"/>
      <c r="Z18" s="160"/>
      <c r="AA18" s="160"/>
      <c r="AB18" s="160"/>
      <c r="AC18" s="160"/>
      <c r="AD18" s="160"/>
      <c r="AE18" s="160"/>
      <c r="AF18" s="161"/>
      <c r="AG18" s="165">
        <f>(((1+V23+V20+V21)*(1+V22)*(1+V24))/(1-V25))-1</f>
        <v>0.20951866774193562</v>
      </c>
      <c r="AH18" s="166"/>
      <c r="AI18" s="166"/>
      <c r="AJ18" s="166"/>
      <c r="AK18" s="167"/>
    </row>
    <row r="19" spans="1:45" ht="12.6" customHeight="1">
      <c r="B19" s="59"/>
      <c r="C19" s="60"/>
      <c r="D19" s="60"/>
      <c r="E19" s="60"/>
      <c r="F19" s="60"/>
      <c r="G19" s="60"/>
      <c r="H19" s="60"/>
      <c r="I19" s="60"/>
      <c r="J19" s="60"/>
      <c r="K19" s="152"/>
      <c r="L19" s="153"/>
      <c r="M19" s="153"/>
      <c r="N19" s="153"/>
      <c r="O19" s="153"/>
      <c r="P19" s="154"/>
      <c r="Q19" s="157"/>
      <c r="R19" s="158"/>
      <c r="S19" s="158"/>
      <c r="T19" s="158"/>
      <c r="U19" s="158"/>
      <c r="V19" s="158"/>
      <c r="W19" s="158"/>
      <c r="X19" s="162"/>
      <c r="Y19" s="163"/>
      <c r="Z19" s="163"/>
      <c r="AA19" s="163"/>
      <c r="AB19" s="163"/>
      <c r="AC19" s="163"/>
      <c r="AD19" s="163"/>
      <c r="AE19" s="163"/>
      <c r="AF19" s="164"/>
      <c r="AG19" s="168"/>
      <c r="AH19" s="169"/>
      <c r="AI19" s="169"/>
      <c r="AJ19" s="169"/>
      <c r="AK19" s="170"/>
    </row>
    <row r="20" spans="1:45" ht="12.6" customHeight="1">
      <c r="B20" s="32" t="s">
        <v>36</v>
      </c>
      <c r="C20" s="33"/>
      <c r="D20" s="33"/>
      <c r="E20" s="33"/>
      <c r="F20" s="33"/>
      <c r="G20" s="33"/>
      <c r="H20" s="33"/>
      <c r="I20" s="33"/>
      <c r="J20" s="33"/>
      <c r="K20" s="46" t="s">
        <v>15</v>
      </c>
      <c r="L20" s="199">
        <v>8.0000000000000002E-3</v>
      </c>
      <c r="M20" s="199"/>
      <c r="N20" s="44" t="s">
        <v>14</v>
      </c>
      <c r="O20" s="199">
        <v>0.01</v>
      </c>
      <c r="P20" s="200"/>
      <c r="Q20" s="41" t="s">
        <v>25</v>
      </c>
      <c r="R20" s="34"/>
      <c r="S20" s="34"/>
      <c r="T20" s="34"/>
      <c r="U20" s="34"/>
      <c r="V20" s="201">
        <v>8.0000000000000002E-3</v>
      </c>
      <c r="W20" s="202"/>
      <c r="X20" s="203" t="s">
        <v>49</v>
      </c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5"/>
      <c r="AQ20" s="5"/>
      <c r="AS20" s="3"/>
    </row>
    <row r="21" spans="1:45" ht="12.6" customHeight="1">
      <c r="B21" s="35" t="s">
        <v>41</v>
      </c>
      <c r="C21" s="36"/>
      <c r="D21" s="36"/>
      <c r="E21" s="36"/>
      <c r="F21" s="36"/>
      <c r="G21" s="36"/>
      <c r="H21" s="36"/>
      <c r="I21" s="36"/>
      <c r="J21" s="36"/>
      <c r="K21" s="47" t="s">
        <v>15</v>
      </c>
      <c r="L21" s="195">
        <v>9.7000000000000003E-3</v>
      </c>
      <c r="M21" s="195"/>
      <c r="N21" s="45" t="s">
        <v>14</v>
      </c>
      <c r="O21" s="195">
        <v>1.2699999999999999E-2</v>
      </c>
      <c r="P21" s="196"/>
      <c r="Q21" s="42" t="s">
        <v>26</v>
      </c>
      <c r="R21" s="37"/>
      <c r="S21" s="37"/>
      <c r="T21" s="37"/>
      <c r="U21" s="37"/>
      <c r="V21" s="197">
        <v>1.1900000000000001E-2</v>
      </c>
      <c r="W21" s="198"/>
      <c r="X21" s="206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8"/>
      <c r="AQ21" s="5"/>
      <c r="AS21" s="3"/>
    </row>
    <row r="22" spans="1:45" ht="12.6" customHeight="1">
      <c r="B22" s="35" t="s">
        <v>37</v>
      </c>
      <c r="C22" s="36"/>
      <c r="D22" s="36"/>
      <c r="E22" s="36"/>
      <c r="F22" s="36"/>
      <c r="G22" s="36"/>
      <c r="H22" s="36"/>
      <c r="I22" s="36"/>
      <c r="J22" s="36"/>
      <c r="K22" s="47" t="s">
        <v>15</v>
      </c>
      <c r="L22" s="195">
        <v>5.8999999999999999E-3</v>
      </c>
      <c r="M22" s="195"/>
      <c r="N22" s="45" t="s">
        <v>14</v>
      </c>
      <c r="O22" s="195">
        <v>1.3899999999999999E-2</v>
      </c>
      <c r="P22" s="196"/>
      <c r="Q22" s="42" t="s">
        <v>27</v>
      </c>
      <c r="R22" s="37"/>
      <c r="S22" s="37"/>
      <c r="T22" s="37"/>
      <c r="U22" s="37"/>
      <c r="V22" s="197">
        <v>6.0000000000000001E-3</v>
      </c>
      <c r="W22" s="198"/>
      <c r="X22" s="206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8"/>
      <c r="AQ22" s="5"/>
      <c r="AS22" s="3"/>
    </row>
    <row r="23" spans="1:45" ht="12.6" customHeight="1">
      <c r="B23" s="35" t="s">
        <v>38</v>
      </c>
      <c r="C23" s="36"/>
      <c r="D23" s="36"/>
      <c r="E23" s="36"/>
      <c r="F23" s="36"/>
      <c r="G23" s="36"/>
      <c r="H23" s="36"/>
      <c r="I23" s="36"/>
      <c r="J23" s="36"/>
      <c r="K23" s="47" t="s">
        <v>15</v>
      </c>
      <c r="L23" s="195">
        <v>0.03</v>
      </c>
      <c r="M23" s="195"/>
      <c r="N23" s="45" t="s">
        <v>14</v>
      </c>
      <c r="O23" s="195">
        <v>5.5E-2</v>
      </c>
      <c r="P23" s="196"/>
      <c r="Q23" s="42" t="s">
        <v>28</v>
      </c>
      <c r="R23" s="37"/>
      <c r="S23" s="37"/>
      <c r="T23" s="37"/>
      <c r="U23" s="37"/>
      <c r="V23" s="197">
        <v>0.03</v>
      </c>
      <c r="W23" s="198"/>
      <c r="X23" s="206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8"/>
      <c r="AQ23" s="5"/>
      <c r="AS23" s="3"/>
    </row>
    <row r="24" spans="1:45" ht="12.6" customHeight="1">
      <c r="B24" s="35" t="s">
        <v>39</v>
      </c>
      <c r="C24" s="36"/>
      <c r="D24" s="36"/>
      <c r="E24" s="36"/>
      <c r="F24" s="36"/>
      <c r="G24" s="36"/>
      <c r="H24" s="36"/>
      <c r="I24" s="36"/>
      <c r="J24" s="36"/>
      <c r="K24" s="47" t="s">
        <v>15</v>
      </c>
      <c r="L24" s="195">
        <v>6.1600000000000002E-2</v>
      </c>
      <c r="M24" s="195"/>
      <c r="N24" s="45" t="s">
        <v>14</v>
      </c>
      <c r="O24" s="195">
        <v>8.9599999999999999E-2</v>
      </c>
      <c r="P24" s="196"/>
      <c r="Q24" s="42" t="s">
        <v>29</v>
      </c>
      <c r="R24" s="37"/>
      <c r="S24" s="37"/>
      <c r="T24" s="37"/>
      <c r="U24" s="37"/>
      <c r="V24" s="197">
        <v>6.5000000000000002E-2</v>
      </c>
      <c r="W24" s="198"/>
      <c r="X24" s="206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8"/>
      <c r="AQ24" s="5"/>
      <c r="AS24" s="3"/>
    </row>
    <row r="25" spans="1:45" ht="12.6" customHeight="1">
      <c r="B25" s="38" t="s">
        <v>40</v>
      </c>
      <c r="C25" s="39"/>
      <c r="D25" s="39"/>
      <c r="E25" s="39"/>
      <c r="F25" s="39"/>
      <c r="G25" s="39"/>
      <c r="H25" s="39"/>
      <c r="I25" s="39"/>
      <c r="J25" s="39"/>
      <c r="K25" s="182" t="s">
        <v>47</v>
      </c>
      <c r="L25" s="183"/>
      <c r="M25" s="183"/>
      <c r="N25" s="183"/>
      <c r="O25" s="183"/>
      <c r="P25" s="184"/>
      <c r="Q25" s="43" t="s">
        <v>30</v>
      </c>
      <c r="R25" s="40"/>
      <c r="S25" s="40"/>
      <c r="T25" s="40"/>
      <c r="U25" s="40"/>
      <c r="V25" s="185">
        <v>7.0000000000000007E-2</v>
      </c>
      <c r="W25" s="186"/>
      <c r="X25" s="209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1"/>
      <c r="AQ25" s="5"/>
      <c r="AS25" s="3"/>
    </row>
    <row r="26" spans="1:45" ht="6" customHeight="1"/>
    <row r="27" spans="1:45" ht="12" customHeight="1">
      <c r="B27" s="312" t="s">
        <v>3</v>
      </c>
      <c r="C27" s="95"/>
      <c r="D27" s="95"/>
      <c r="E27" s="95"/>
      <c r="F27" s="95"/>
      <c r="G27" s="310" t="s">
        <v>4</v>
      </c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 t="s">
        <v>5</v>
      </c>
      <c r="U27" s="310" t="s">
        <v>6</v>
      </c>
      <c r="V27" s="310"/>
      <c r="W27" s="310"/>
      <c r="X27" s="310" t="s">
        <v>31</v>
      </c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</row>
    <row r="28" spans="1:45" ht="12" customHeight="1">
      <c r="A28" s="26"/>
      <c r="B28" s="312"/>
      <c r="C28" s="95" t="s">
        <v>43</v>
      </c>
      <c r="D28" s="95"/>
      <c r="E28" s="310" t="s">
        <v>44</v>
      </c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 t="s">
        <v>45</v>
      </c>
      <c r="Y28" s="310"/>
      <c r="Z28" s="310"/>
      <c r="AA28" s="310"/>
      <c r="AB28" s="310"/>
      <c r="AC28" s="310" t="s">
        <v>46</v>
      </c>
      <c r="AD28" s="310"/>
      <c r="AE28" s="310"/>
      <c r="AF28" s="310"/>
      <c r="AG28" s="310"/>
      <c r="AH28" s="310"/>
      <c r="AI28" s="310"/>
      <c r="AJ28" s="310"/>
      <c r="AK28" s="310"/>
    </row>
    <row r="29" spans="1:45" ht="12" customHeight="1">
      <c r="A29" s="26"/>
      <c r="B29" s="312"/>
      <c r="C29" s="95"/>
      <c r="D29" s="95"/>
      <c r="E29" s="95"/>
      <c r="F29" s="95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114" t="s">
        <v>21</v>
      </c>
      <c r="Y29" s="310" t="s">
        <v>32</v>
      </c>
      <c r="Z29" s="310"/>
      <c r="AA29" s="310"/>
      <c r="AB29" s="310"/>
      <c r="AC29" s="310" t="s">
        <v>21</v>
      </c>
      <c r="AD29" s="310"/>
      <c r="AE29" s="310"/>
      <c r="AF29" s="310" t="s">
        <v>32</v>
      </c>
      <c r="AG29" s="310"/>
      <c r="AH29" s="310"/>
      <c r="AI29" s="310"/>
      <c r="AJ29" s="310"/>
      <c r="AK29" s="310"/>
    </row>
    <row r="30" spans="1:45" ht="12" customHeight="1">
      <c r="A30" s="26"/>
      <c r="B30" s="123" t="s">
        <v>85</v>
      </c>
      <c r="C30" s="307"/>
      <c r="D30" s="307"/>
      <c r="E30" s="307"/>
      <c r="F30" s="307"/>
      <c r="G30" s="311" t="s">
        <v>62</v>
      </c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123"/>
      <c r="U30" s="320" t="s">
        <v>640</v>
      </c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2"/>
    </row>
    <row r="31" spans="1:45" ht="22.5" customHeight="1">
      <c r="A31" s="26"/>
      <c r="B31" s="96" t="s">
        <v>86</v>
      </c>
      <c r="C31" s="296"/>
      <c r="D31" s="296"/>
      <c r="E31" s="296"/>
      <c r="F31" s="296"/>
      <c r="G31" s="316" t="s">
        <v>59</v>
      </c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96" t="s">
        <v>225</v>
      </c>
      <c r="U31" s="317"/>
      <c r="V31" s="318"/>
      <c r="W31" s="319"/>
      <c r="X31" s="99"/>
      <c r="Y31" s="313">
        <f>U31*X31</f>
        <v>0</v>
      </c>
      <c r="Z31" s="314"/>
      <c r="AA31" s="314"/>
      <c r="AB31" s="315"/>
      <c r="AC31" s="313"/>
      <c r="AD31" s="314"/>
      <c r="AE31" s="315"/>
      <c r="AF31" s="313"/>
      <c r="AG31" s="314"/>
      <c r="AH31" s="314"/>
      <c r="AI31" s="314"/>
      <c r="AJ31" s="314"/>
      <c r="AK31" s="315"/>
    </row>
    <row r="32" spans="1:45" ht="39" customHeight="1">
      <c r="A32" s="26"/>
      <c r="B32" s="97" t="s">
        <v>87</v>
      </c>
      <c r="C32" s="296"/>
      <c r="D32" s="296"/>
      <c r="E32" s="296"/>
      <c r="F32" s="296"/>
      <c r="G32" s="300" t="s">
        <v>60</v>
      </c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96" t="s">
        <v>225</v>
      </c>
      <c r="U32" s="298"/>
      <c r="V32" s="298"/>
      <c r="W32" s="298"/>
      <c r="X32" s="99"/>
      <c r="Y32" s="295">
        <f t="shared" ref="Y32:Y34" si="0">U32*X32</f>
        <v>0</v>
      </c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</row>
    <row r="33" spans="1:37" ht="24.75" customHeight="1">
      <c r="A33" s="26"/>
      <c r="B33" s="97" t="s">
        <v>88</v>
      </c>
      <c r="C33" s="296"/>
      <c r="D33" s="296"/>
      <c r="E33" s="296"/>
      <c r="F33" s="296"/>
      <c r="G33" s="300" t="s">
        <v>61</v>
      </c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96" t="s">
        <v>226</v>
      </c>
      <c r="U33" s="298"/>
      <c r="V33" s="298"/>
      <c r="W33" s="298"/>
      <c r="X33" s="99"/>
      <c r="Y33" s="295">
        <f t="shared" si="0"/>
        <v>0</v>
      </c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</row>
    <row r="34" spans="1:37" ht="37.5" customHeight="1">
      <c r="A34" s="26"/>
      <c r="B34" s="97" t="s">
        <v>355</v>
      </c>
      <c r="C34" s="296"/>
      <c r="D34" s="296"/>
      <c r="E34" s="296"/>
      <c r="F34" s="296"/>
      <c r="G34" s="300" t="s">
        <v>242</v>
      </c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96" t="s">
        <v>225</v>
      </c>
      <c r="U34" s="298"/>
      <c r="V34" s="298"/>
      <c r="W34" s="298"/>
      <c r="X34" s="99"/>
      <c r="Y34" s="295">
        <f t="shared" si="0"/>
        <v>0</v>
      </c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</row>
    <row r="35" spans="1:37" ht="12.75">
      <c r="A35" s="26"/>
      <c r="B35" s="124" t="s">
        <v>89</v>
      </c>
      <c r="C35" s="307"/>
      <c r="D35" s="307"/>
      <c r="E35" s="307"/>
      <c r="F35" s="307"/>
      <c r="G35" s="303" t="s">
        <v>63</v>
      </c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125"/>
      <c r="U35" s="320" t="s">
        <v>640</v>
      </c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5"/>
    </row>
    <row r="36" spans="1:37" ht="20.25" customHeight="1">
      <c r="A36" s="26"/>
      <c r="B36" s="96" t="s">
        <v>90</v>
      </c>
      <c r="C36" s="296"/>
      <c r="D36" s="296"/>
      <c r="E36" s="296"/>
      <c r="F36" s="296"/>
      <c r="G36" s="300" t="s">
        <v>243</v>
      </c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96" t="s">
        <v>227</v>
      </c>
      <c r="U36" s="298"/>
      <c r="V36" s="298"/>
      <c r="W36" s="298"/>
      <c r="X36" s="99"/>
      <c r="Y36" s="295">
        <f t="shared" ref="Y36:Y38" si="1">U36*X36</f>
        <v>0</v>
      </c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</row>
    <row r="37" spans="1:37" ht="24.75" customHeight="1">
      <c r="A37" s="26"/>
      <c r="B37" s="96" t="s">
        <v>91</v>
      </c>
      <c r="C37" s="297"/>
      <c r="D37" s="296"/>
      <c r="E37" s="296"/>
      <c r="F37" s="296"/>
      <c r="G37" s="300" t="s">
        <v>234</v>
      </c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96" t="s">
        <v>227</v>
      </c>
      <c r="U37" s="298"/>
      <c r="V37" s="298"/>
      <c r="W37" s="298"/>
      <c r="X37" s="99"/>
      <c r="Y37" s="295">
        <f t="shared" si="1"/>
        <v>0</v>
      </c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</row>
    <row r="38" spans="1:37" ht="24.75" customHeight="1">
      <c r="A38" s="26"/>
      <c r="B38" s="96" t="s">
        <v>92</v>
      </c>
      <c r="C38" s="297"/>
      <c r="D38" s="296"/>
      <c r="E38" s="296"/>
      <c r="F38" s="296"/>
      <c r="G38" s="300" t="s">
        <v>232</v>
      </c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96" t="s">
        <v>227</v>
      </c>
      <c r="U38" s="298"/>
      <c r="V38" s="298"/>
      <c r="W38" s="298"/>
      <c r="X38" s="99"/>
      <c r="Y38" s="295">
        <f t="shared" si="1"/>
        <v>0</v>
      </c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</row>
    <row r="39" spans="1:37" ht="12.75">
      <c r="A39" s="26"/>
      <c r="B39" s="123" t="s">
        <v>93</v>
      </c>
      <c r="C39" s="307"/>
      <c r="D39" s="307"/>
      <c r="E39" s="307"/>
      <c r="F39" s="307"/>
      <c r="G39" s="303" t="s">
        <v>404</v>
      </c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126"/>
      <c r="U39" s="309"/>
      <c r="V39" s="309"/>
      <c r="W39" s="309"/>
      <c r="X39" s="127"/>
      <c r="Y39" s="323" t="str">
        <f t="shared" ref="Y39:Y78" si="2">IF(T39="","",ROUND(U39*X39,2))</f>
        <v/>
      </c>
      <c r="Z39" s="323"/>
      <c r="AA39" s="323"/>
      <c r="AB39" s="323"/>
      <c r="AC39" s="323" t="str">
        <f t="shared" ref="AC39:AC58" si="3">IF(T39="","",ROUND(X39*(1+$AG$18),2))</f>
        <v/>
      </c>
      <c r="AD39" s="323"/>
      <c r="AE39" s="323"/>
      <c r="AF39" s="302">
        <f>SUM(AF40:AK44)</f>
        <v>1427.89</v>
      </c>
      <c r="AG39" s="302"/>
      <c r="AH39" s="302"/>
      <c r="AI39" s="302"/>
      <c r="AJ39" s="302"/>
      <c r="AK39" s="302"/>
    </row>
    <row r="40" spans="1:37" ht="23.45" customHeight="1">
      <c r="A40" s="26"/>
      <c r="B40" s="96" t="s">
        <v>94</v>
      </c>
      <c r="C40" s="296"/>
      <c r="D40" s="296"/>
      <c r="E40" s="296"/>
      <c r="F40" s="296"/>
      <c r="G40" s="300" t="s">
        <v>65</v>
      </c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96" t="s">
        <v>422</v>
      </c>
      <c r="U40" s="298"/>
      <c r="V40" s="298"/>
      <c r="W40" s="298"/>
      <c r="X40" s="99"/>
      <c r="Y40" s="295">
        <f t="shared" ref="Y40:Y44" si="4">U40*X40</f>
        <v>0</v>
      </c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</row>
    <row r="41" spans="1:37" ht="25.5" customHeight="1">
      <c r="A41" s="26"/>
      <c r="B41" s="96" t="s">
        <v>95</v>
      </c>
      <c r="C41" s="296" t="s">
        <v>625</v>
      </c>
      <c r="D41" s="296"/>
      <c r="E41" s="296"/>
      <c r="F41" s="296"/>
      <c r="G41" s="300" t="s">
        <v>64</v>
      </c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96" t="s">
        <v>227</v>
      </c>
      <c r="U41" s="298">
        <v>2.89</v>
      </c>
      <c r="V41" s="298"/>
      <c r="W41" s="298"/>
      <c r="X41" s="99">
        <v>408.49</v>
      </c>
      <c r="Y41" s="295">
        <f t="shared" si="4"/>
        <v>1180.5361</v>
      </c>
      <c r="Z41" s="295"/>
      <c r="AA41" s="295"/>
      <c r="AB41" s="295"/>
      <c r="AC41" s="295">
        <f>IF(T41="","",ROUND(X41*(1+$AG$18),2))</f>
        <v>494.08</v>
      </c>
      <c r="AD41" s="295"/>
      <c r="AE41" s="295"/>
      <c r="AF41" s="295">
        <f>IF(T41="","",ROUND(U41*AC41,2))</f>
        <v>1427.89</v>
      </c>
      <c r="AG41" s="295"/>
      <c r="AH41" s="295"/>
      <c r="AI41" s="295"/>
      <c r="AJ41" s="295"/>
      <c r="AK41" s="295"/>
    </row>
    <row r="42" spans="1:37" ht="49.15" customHeight="1">
      <c r="A42" s="26"/>
      <c r="B42" s="96" t="s">
        <v>96</v>
      </c>
      <c r="C42" s="297"/>
      <c r="D42" s="296"/>
      <c r="E42" s="296"/>
      <c r="F42" s="296"/>
      <c r="G42" s="300" t="s">
        <v>245</v>
      </c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96" t="s">
        <v>225</v>
      </c>
      <c r="U42" s="298"/>
      <c r="V42" s="298"/>
      <c r="W42" s="298"/>
      <c r="X42" s="99"/>
      <c r="Y42" s="295">
        <f t="shared" si="4"/>
        <v>0</v>
      </c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</row>
    <row r="43" spans="1:37" ht="38.25" customHeight="1">
      <c r="A43" s="26"/>
      <c r="B43" s="96" t="s">
        <v>251</v>
      </c>
      <c r="C43" s="296"/>
      <c r="D43" s="296"/>
      <c r="E43" s="296"/>
      <c r="F43" s="296"/>
      <c r="G43" s="300" t="s">
        <v>249</v>
      </c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96" t="s">
        <v>250</v>
      </c>
      <c r="U43" s="298"/>
      <c r="V43" s="298"/>
      <c r="W43" s="298"/>
      <c r="X43" s="99"/>
      <c r="Y43" s="295">
        <f t="shared" si="4"/>
        <v>0</v>
      </c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</row>
    <row r="44" spans="1:37" ht="27.75" customHeight="1">
      <c r="A44" s="26"/>
      <c r="B44" s="96" t="s">
        <v>252</v>
      </c>
      <c r="C44" s="296"/>
      <c r="D44" s="296"/>
      <c r="E44" s="296"/>
      <c r="F44" s="296"/>
      <c r="G44" s="300" t="s">
        <v>247</v>
      </c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96" t="s">
        <v>227</v>
      </c>
      <c r="U44" s="298"/>
      <c r="V44" s="298"/>
      <c r="W44" s="298"/>
      <c r="X44" s="99"/>
      <c r="Y44" s="295">
        <f t="shared" si="4"/>
        <v>0</v>
      </c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</row>
    <row r="45" spans="1:37" ht="17.45" customHeight="1">
      <c r="A45" s="26"/>
      <c r="B45" s="123" t="s">
        <v>97</v>
      </c>
      <c r="C45" s="307"/>
      <c r="D45" s="307"/>
      <c r="E45" s="307"/>
      <c r="F45" s="307"/>
      <c r="G45" s="303" t="s">
        <v>68</v>
      </c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125"/>
      <c r="U45" s="309"/>
      <c r="V45" s="309"/>
      <c r="W45" s="309"/>
      <c r="X45" s="128"/>
      <c r="Y45" s="323" t="str">
        <f t="shared" si="2"/>
        <v/>
      </c>
      <c r="Z45" s="323"/>
      <c r="AA45" s="323"/>
      <c r="AB45" s="323"/>
      <c r="AC45" s="323" t="str">
        <f t="shared" si="3"/>
        <v/>
      </c>
      <c r="AD45" s="323"/>
      <c r="AE45" s="323"/>
      <c r="AF45" s="302">
        <f>SUM(AF46:AK48)</f>
        <v>22561.52</v>
      </c>
      <c r="AG45" s="302"/>
      <c r="AH45" s="302"/>
      <c r="AI45" s="302"/>
      <c r="AJ45" s="302"/>
      <c r="AK45" s="302"/>
    </row>
    <row r="46" spans="1:37" ht="24.6" customHeight="1">
      <c r="A46" s="26"/>
      <c r="B46" s="96" t="s">
        <v>98</v>
      </c>
      <c r="C46" s="308" t="s">
        <v>570</v>
      </c>
      <c r="D46" s="308"/>
      <c r="E46" s="308" t="s">
        <v>56</v>
      </c>
      <c r="F46" s="308"/>
      <c r="G46" s="291" t="s">
        <v>455</v>
      </c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134" t="s">
        <v>250</v>
      </c>
      <c r="U46" s="292">
        <v>1036.0899999999999</v>
      </c>
      <c r="V46" s="292"/>
      <c r="W46" s="292"/>
      <c r="X46" s="135">
        <v>5.65</v>
      </c>
      <c r="Y46" s="293">
        <f t="shared" ref="Y46:Y48" si="5">U46*X46</f>
        <v>5853.9084999999995</v>
      </c>
      <c r="Z46" s="293"/>
      <c r="AA46" s="293"/>
      <c r="AB46" s="293"/>
      <c r="AC46" s="293">
        <f>IF(T46="","",ROUND(X46*(1+$AG$18),2))</f>
        <v>6.83</v>
      </c>
      <c r="AD46" s="293"/>
      <c r="AE46" s="293"/>
      <c r="AF46" s="293">
        <f>IF(T46="","",ROUND(U46*AC46,2))</f>
        <v>7076.49</v>
      </c>
      <c r="AG46" s="293"/>
      <c r="AH46" s="293"/>
      <c r="AI46" s="293"/>
      <c r="AJ46" s="293"/>
      <c r="AK46" s="293"/>
    </row>
    <row r="47" spans="1:37" ht="27.75" customHeight="1">
      <c r="A47" s="26"/>
      <c r="B47" s="96" t="s">
        <v>99</v>
      </c>
      <c r="C47" s="308" t="s">
        <v>571</v>
      </c>
      <c r="D47" s="308"/>
      <c r="E47" s="308" t="s">
        <v>56</v>
      </c>
      <c r="F47" s="308"/>
      <c r="G47" s="291" t="s">
        <v>614</v>
      </c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134" t="s">
        <v>227</v>
      </c>
      <c r="U47" s="292">
        <v>21.56</v>
      </c>
      <c r="V47" s="292"/>
      <c r="W47" s="292"/>
      <c r="X47" s="135">
        <v>396.4</v>
      </c>
      <c r="Y47" s="293">
        <f t="shared" si="5"/>
        <v>8546.3839999999982</v>
      </c>
      <c r="Z47" s="293"/>
      <c r="AA47" s="293"/>
      <c r="AB47" s="293"/>
      <c r="AC47" s="293">
        <f>IF(T47="","",ROUND(X47*(1+$AG$18),2))</f>
        <v>479.45</v>
      </c>
      <c r="AD47" s="293"/>
      <c r="AE47" s="293"/>
      <c r="AF47" s="293">
        <f t="shared" ref="AF47:AF60" si="6">IF(T47="","",ROUND(U47*AC47,2))</f>
        <v>10336.94</v>
      </c>
      <c r="AG47" s="293"/>
      <c r="AH47" s="293"/>
      <c r="AI47" s="293"/>
      <c r="AJ47" s="293"/>
      <c r="AK47" s="293"/>
    </row>
    <row r="48" spans="1:37" ht="49.5" customHeight="1">
      <c r="A48" s="26"/>
      <c r="B48" s="96" t="s">
        <v>633</v>
      </c>
      <c r="C48" s="308" t="s">
        <v>572</v>
      </c>
      <c r="D48" s="308"/>
      <c r="E48" s="308" t="s">
        <v>56</v>
      </c>
      <c r="F48" s="308"/>
      <c r="G48" s="291" t="s">
        <v>486</v>
      </c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134" t="s">
        <v>421</v>
      </c>
      <c r="U48" s="292">
        <v>124.38</v>
      </c>
      <c r="V48" s="292"/>
      <c r="W48" s="292"/>
      <c r="X48" s="135">
        <v>34.22</v>
      </c>
      <c r="Y48" s="293">
        <f t="shared" si="5"/>
        <v>4256.2835999999998</v>
      </c>
      <c r="Z48" s="293"/>
      <c r="AA48" s="293"/>
      <c r="AB48" s="293"/>
      <c r="AC48" s="293">
        <f t="shared" ref="AC48" si="7">IF(T48="","",ROUND(X48*(1+$AG$18),2))</f>
        <v>41.39</v>
      </c>
      <c r="AD48" s="293"/>
      <c r="AE48" s="293"/>
      <c r="AF48" s="293">
        <f>IF(T48="","",ROUND(U48*AC48,2))</f>
        <v>5148.09</v>
      </c>
      <c r="AG48" s="293"/>
      <c r="AH48" s="293"/>
      <c r="AI48" s="293"/>
      <c r="AJ48" s="293"/>
      <c r="AK48" s="293"/>
    </row>
    <row r="49" spans="1:40" ht="12.75">
      <c r="A49" s="26"/>
      <c r="B49" s="123" t="s">
        <v>100</v>
      </c>
      <c r="C49" s="307"/>
      <c r="D49" s="307"/>
      <c r="E49" s="307"/>
      <c r="F49" s="307"/>
      <c r="G49" s="303" t="s">
        <v>66</v>
      </c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126"/>
      <c r="U49" s="309"/>
      <c r="V49" s="309"/>
      <c r="W49" s="309"/>
      <c r="X49" s="127"/>
      <c r="Y49" s="323" t="str">
        <f t="shared" si="2"/>
        <v/>
      </c>
      <c r="Z49" s="323"/>
      <c r="AA49" s="323"/>
      <c r="AB49" s="323"/>
      <c r="AC49" s="323" t="str">
        <f t="shared" si="3"/>
        <v/>
      </c>
      <c r="AD49" s="323"/>
      <c r="AE49" s="323"/>
      <c r="AF49" s="302">
        <f>SUM(AF50:AK52)</f>
        <v>14338.83</v>
      </c>
      <c r="AG49" s="302"/>
      <c r="AH49" s="302"/>
      <c r="AI49" s="302"/>
      <c r="AJ49" s="302"/>
      <c r="AK49" s="302"/>
    </row>
    <row r="50" spans="1:40" ht="37.5" customHeight="1">
      <c r="A50" s="26"/>
      <c r="B50" s="96" t="s">
        <v>101</v>
      </c>
      <c r="C50" s="296"/>
      <c r="D50" s="296"/>
      <c r="E50" s="296"/>
      <c r="F50" s="296"/>
      <c r="G50" s="300" t="s">
        <v>457</v>
      </c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96" t="s">
        <v>225</v>
      </c>
      <c r="U50" s="298">
        <v>250</v>
      </c>
      <c r="V50" s="298"/>
      <c r="W50" s="298"/>
      <c r="X50" s="99"/>
      <c r="Y50" s="295">
        <f>U50*X50</f>
        <v>0</v>
      </c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</row>
    <row r="51" spans="1:40" ht="27" customHeight="1">
      <c r="A51" s="26"/>
      <c r="B51" s="96" t="s">
        <v>102</v>
      </c>
      <c r="C51" s="296" t="s">
        <v>573</v>
      </c>
      <c r="D51" s="296"/>
      <c r="E51" s="296" t="s">
        <v>56</v>
      </c>
      <c r="F51" s="296"/>
      <c r="G51" s="300" t="s">
        <v>458</v>
      </c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96" t="s">
        <v>225</v>
      </c>
      <c r="U51" s="298">
        <v>120.75</v>
      </c>
      <c r="V51" s="298"/>
      <c r="W51" s="298"/>
      <c r="X51" s="99">
        <v>83.49</v>
      </c>
      <c r="Y51" s="295">
        <f>U51*X51</f>
        <v>10081.4175</v>
      </c>
      <c r="Z51" s="295"/>
      <c r="AA51" s="295"/>
      <c r="AB51" s="295"/>
      <c r="AC51" s="295">
        <f>IF(T51="","",ROUND(X51*(1+$AG$18),2))</f>
        <v>100.98</v>
      </c>
      <c r="AD51" s="295"/>
      <c r="AE51" s="295"/>
      <c r="AF51" s="295">
        <f>IF(T51="","",ROUND(U51*AC51,2))</f>
        <v>12193.34</v>
      </c>
      <c r="AG51" s="295"/>
      <c r="AH51" s="295"/>
      <c r="AI51" s="295"/>
      <c r="AJ51" s="295"/>
      <c r="AK51" s="295"/>
    </row>
    <row r="52" spans="1:40" ht="36" customHeight="1">
      <c r="A52" s="26"/>
      <c r="B52" s="96" t="s">
        <v>416</v>
      </c>
      <c r="C52" s="308" t="s">
        <v>568</v>
      </c>
      <c r="D52" s="308"/>
      <c r="E52" s="308" t="s">
        <v>56</v>
      </c>
      <c r="F52" s="308"/>
      <c r="G52" s="291" t="s">
        <v>456</v>
      </c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134" t="s">
        <v>225</v>
      </c>
      <c r="U52" s="292">
        <v>46.1</v>
      </c>
      <c r="V52" s="292"/>
      <c r="W52" s="292"/>
      <c r="X52" s="135">
        <v>38.479999999999997</v>
      </c>
      <c r="Y52" s="293">
        <f>IF(T52="","",ROUND(U52*X52,2))</f>
        <v>1773.93</v>
      </c>
      <c r="Z52" s="293"/>
      <c r="AA52" s="293"/>
      <c r="AB52" s="293"/>
      <c r="AC52" s="293">
        <f>IF(T52="","",ROUND(X52*(1+$AG$18),2))</f>
        <v>46.54</v>
      </c>
      <c r="AD52" s="293"/>
      <c r="AE52" s="293"/>
      <c r="AF52" s="293">
        <f>IF(T52="","",ROUND(U52*AC52,2))</f>
        <v>2145.4899999999998</v>
      </c>
      <c r="AG52" s="293"/>
      <c r="AH52" s="293"/>
      <c r="AI52" s="293"/>
      <c r="AJ52" s="293"/>
      <c r="AK52" s="293"/>
    </row>
    <row r="53" spans="1:40" ht="12.75">
      <c r="A53" s="26"/>
      <c r="B53" s="123" t="s">
        <v>103</v>
      </c>
      <c r="C53" s="307"/>
      <c r="D53" s="307"/>
      <c r="E53" s="307"/>
      <c r="F53" s="307"/>
      <c r="G53" s="303" t="s">
        <v>70</v>
      </c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126"/>
      <c r="U53" s="309"/>
      <c r="V53" s="309"/>
      <c r="W53" s="309"/>
      <c r="X53" s="127"/>
      <c r="Y53" s="323" t="str">
        <f t="shared" si="2"/>
        <v/>
      </c>
      <c r="Z53" s="323"/>
      <c r="AA53" s="323"/>
      <c r="AB53" s="323"/>
      <c r="AC53" s="323" t="str">
        <f t="shared" si="3"/>
        <v/>
      </c>
      <c r="AD53" s="323"/>
      <c r="AE53" s="323"/>
      <c r="AF53" s="302">
        <f>SUM(AF54:AK57)</f>
        <v>158643</v>
      </c>
      <c r="AG53" s="302"/>
      <c r="AH53" s="302"/>
      <c r="AI53" s="302"/>
      <c r="AJ53" s="302"/>
      <c r="AK53" s="302"/>
    </row>
    <row r="54" spans="1:40" ht="46.5" customHeight="1">
      <c r="A54" s="26"/>
      <c r="B54" s="97" t="s">
        <v>104</v>
      </c>
      <c r="C54" s="296" t="s">
        <v>207</v>
      </c>
      <c r="D54" s="296"/>
      <c r="E54" s="296" t="s">
        <v>56</v>
      </c>
      <c r="F54" s="296"/>
      <c r="G54" s="300" t="s">
        <v>459</v>
      </c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96" t="s">
        <v>225</v>
      </c>
      <c r="U54" s="298">
        <v>395.36</v>
      </c>
      <c r="V54" s="298"/>
      <c r="W54" s="298"/>
      <c r="X54" s="99">
        <v>69.7</v>
      </c>
      <c r="Y54" s="295">
        <f>IF(T54="","",ROUND(U54*X54,2))</f>
        <v>27556.59</v>
      </c>
      <c r="Z54" s="295"/>
      <c r="AA54" s="295"/>
      <c r="AB54" s="295"/>
      <c r="AC54" s="295">
        <f>IF(T54="","",ROUND(X54*(1+$AG$18),2))</f>
        <v>84.3</v>
      </c>
      <c r="AD54" s="295"/>
      <c r="AE54" s="295"/>
      <c r="AF54" s="295">
        <f t="shared" si="6"/>
        <v>33328.85</v>
      </c>
      <c r="AG54" s="295"/>
      <c r="AH54" s="295"/>
      <c r="AI54" s="295"/>
      <c r="AJ54" s="295"/>
      <c r="AK54" s="295"/>
    </row>
    <row r="55" spans="1:40" ht="68.25" customHeight="1">
      <c r="A55" s="26"/>
      <c r="B55" s="96" t="s">
        <v>105</v>
      </c>
      <c r="C55" s="296" t="s">
        <v>649</v>
      </c>
      <c r="D55" s="296"/>
      <c r="E55" s="296"/>
      <c r="F55" s="296"/>
      <c r="G55" s="300" t="s">
        <v>67</v>
      </c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101" t="s">
        <v>225</v>
      </c>
      <c r="U55" s="298">
        <v>811</v>
      </c>
      <c r="V55" s="298"/>
      <c r="W55" s="298"/>
      <c r="X55" s="108">
        <v>95.71</v>
      </c>
      <c r="Y55" s="295">
        <f>IF(T55="","",ROUND(U55*X55,2))</f>
        <v>77620.81</v>
      </c>
      <c r="Z55" s="295"/>
      <c r="AA55" s="295"/>
      <c r="AB55" s="295"/>
      <c r="AC55" s="295">
        <f>IF(T55="","",ROUND(X55*(1+$AG$18),2))</f>
        <v>115.76</v>
      </c>
      <c r="AD55" s="295"/>
      <c r="AE55" s="295"/>
      <c r="AF55" s="295">
        <f t="shared" si="6"/>
        <v>93881.36</v>
      </c>
      <c r="AG55" s="295"/>
      <c r="AH55" s="295"/>
      <c r="AI55" s="295"/>
      <c r="AJ55" s="295"/>
      <c r="AK55" s="295"/>
    </row>
    <row r="56" spans="1:40" ht="24.75" customHeight="1">
      <c r="A56" s="26"/>
      <c r="B56" s="96" t="s">
        <v>106</v>
      </c>
      <c r="C56" s="296" t="s">
        <v>574</v>
      </c>
      <c r="D56" s="296"/>
      <c r="E56" s="296" t="s">
        <v>56</v>
      </c>
      <c r="F56" s="296"/>
      <c r="G56" s="300" t="s">
        <v>487</v>
      </c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96" t="s">
        <v>225</v>
      </c>
      <c r="U56" s="298">
        <v>752.1</v>
      </c>
      <c r="V56" s="298"/>
      <c r="W56" s="298"/>
      <c r="X56" s="99">
        <v>31.21</v>
      </c>
      <c r="Y56" s="295">
        <f t="shared" si="2"/>
        <v>23473.040000000001</v>
      </c>
      <c r="Z56" s="295"/>
      <c r="AA56" s="295"/>
      <c r="AB56" s="295"/>
      <c r="AC56" s="295">
        <f>IF(T56="","",ROUND(X56*(1+$AG$18),2))</f>
        <v>37.75</v>
      </c>
      <c r="AD56" s="295"/>
      <c r="AE56" s="295"/>
      <c r="AF56" s="295">
        <f t="shared" si="6"/>
        <v>28391.78</v>
      </c>
      <c r="AG56" s="295"/>
      <c r="AH56" s="295"/>
      <c r="AI56" s="295"/>
      <c r="AJ56" s="295"/>
      <c r="AK56" s="295"/>
    </row>
    <row r="57" spans="1:40" ht="35.450000000000003" customHeight="1">
      <c r="A57" s="26"/>
      <c r="B57" s="96" t="s">
        <v>417</v>
      </c>
      <c r="C57" s="296" t="s">
        <v>567</v>
      </c>
      <c r="D57" s="296"/>
      <c r="E57" s="296" t="s">
        <v>56</v>
      </c>
      <c r="F57" s="296"/>
      <c r="G57" s="300" t="s">
        <v>460</v>
      </c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96" t="s">
        <v>225</v>
      </c>
      <c r="U57" s="298">
        <v>58.9</v>
      </c>
      <c r="V57" s="298"/>
      <c r="W57" s="298"/>
      <c r="X57" s="99">
        <v>42.69</v>
      </c>
      <c r="Y57" s="295">
        <f>IF(T57="","",ROUND(U57*X57,2))</f>
        <v>2514.44</v>
      </c>
      <c r="Z57" s="295"/>
      <c r="AA57" s="295"/>
      <c r="AB57" s="295"/>
      <c r="AC57" s="295">
        <f>IF(T57="","",ROUND(X57*(1+$AG$18),2))</f>
        <v>51.63</v>
      </c>
      <c r="AD57" s="295"/>
      <c r="AE57" s="295"/>
      <c r="AF57" s="295">
        <f>IF(T57="","",ROUND(U57*AC57,2))</f>
        <v>3041.01</v>
      </c>
      <c r="AG57" s="295"/>
      <c r="AH57" s="295"/>
      <c r="AI57" s="295"/>
      <c r="AJ57" s="295"/>
      <c r="AK57" s="295"/>
    </row>
    <row r="58" spans="1:40" ht="12.75">
      <c r="A58" s="26"/>
      <c r="B58" s="123" t="s">
        <v>107</v>
      </c>
      <c r="C58" s="307"/>
      <c r="D58" s="307"/>
      <c r="E58" s="307"/>
      <c r="F58" s="307"/>
      <c r="G58" s="303" t="s">
        <v>73</v>
      </c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126"/>
      <c r="U58" s="309"/>
      <c r="V58" s="309"/>
      <c r="W58" s="309"/>
      <c r="X58" s="127"/>
      <c r="Y58" s="323" t="str">
        <f t="shared" si="2"/>
        <v/>
      </c>
      <c r="Z58" s="323"/>
      <c r="AA58" s="323"/>
      <c r="AB58" s="323"/>
      <c r="AC58" s="323" t="str">
        <f t="shared" si="3"/>
        <v/>
      </c>
      <c r="AD58" s="323"/>
      <c r="AE58" s="323"/>
      <c r="AF58" s="302">
        <f>SUM(AF59:AK81)</f>
        <v>90364.209999999992</v>
      </c>
      <c r="AG58" s="302"/>
      <c r="AH58" s="302"/>
      <c r="AI58" s="302"/>
      <c r="AJ58" s="302"/>
      <c r="AK58" s="302"/>
    </row>
    <row r="59" spans="1:40" ht="25.15" customHeight="1">
      <c r="A59" s="26"/>
      <c r="B59" s="96" t="s">
        <v>108</v>
      </c>
      <c r="C59" s="283" t="s">
        <v>576</v>
      </c>
      <c r="D59" s="283"/>
      <c r="E59" s="283" t="s">
        <v>56</v>
      </c>
      <c r="F59" s="283"/>
      <c r="G59" s="284" t="s">
        <v>74</v>
      </c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110" t="s">
        <v>57</v>
      </c>
      <c r="U59" s="285">
        <v>750</v>
      </c>
      <c r="V59" s="285"/>
      <c r="W59" s="285"/>
      <c r="X59" s="111">
        <v>1.43</v>
      </c>
      <c r="Y59" s="286">
        <f t="shared" si="2"/>
        <v>1072.5</v>
      </c>
      <c r="Z59" s="286"/>
      <c r="AA59" s="286"/>
      <c r="AB59" s="286"/>
      <c r="AC59" s="286">
        <f>IF(T59="","",ROUND(X59*(1+$AG$18),2))</f>
        <v>1.73</v>
      </c>
      <c r="AD59" s="286"/>
      <c r="AE59" s="286"/>
      <c r="AF59" s="286">
        <f t="shared" si="6"/>
        <v>1297.5</v>
      </c>
      <c r="AG59" s="286"/>
      <c r="AH59" s="286"/>
      <c r="AI59" s="286"/>
      <c r="AJ59" s="286"/>
      <c r="AK59" s="286"/>
      <c r="AN59" s="107" t="s">
        <v>599</v>
      </c>
    </row>
    <row r="60" spans="1:40" ht="26.45" customHeight="1">
      <c r="A60" s="26"/>
      <c r="B60" s="96" t="s">
        <v>109</v>
      </c>
      <c r="C60" s="283" t="s">
        <v>575</v>
      </c>
      <c r="D60" s="283"/>
      <c r="E60" s="283" t="s">
        <v>56</v>
      </c>
      <c r="F60" s="283"/>
      <c r="G60" s="284" t="s">
        <v>75</v>
      </c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110" t="s">
        <v>57</v>
      </c>
      <c r="U60" s="285">
        <v>2832</v>
      </c>
      <c r="V60" s="285"/>
      <c r="W60" s="285"/>
      <c r="X60" s="111">
        <v>2.08</v>
      </c>
      <c r="Y60" s="286">
        <f t="shared" si="2"/>
        <v>5890.56</v>
      </c>
      <c r="Z60" s="286"/>
      <c r="AA60" s="286"/>
      <c r="AB60" s="286"/>
      <c r="AC60" s="286">
        <f>IF(T60="","",ROUND(X60*(1+$AG$18),2))</f>
        <v>2.52</v>
      </c>
      <c r="AD60" s="286"/>
      <c r="AE60" s="286"/>
      <c r="AF60" s="286">
        <f t="shared" si="6"/>
        <v>7136.64</v>
      </c>
      <c r="AG60" s="286"/>
      <c r="AH60" s="286"/>
      <c r="AI60" s="286"/>
      <c r="AJ60" s="286"/>
      <c r="AK60" s="286"/>
      <c r="AN60" s="107" t="s">
        <v>599</v>
      </c>
    </row>
    <row r="61" spans="1:40" ht="25.15" customHeight="1">
      <c r="A61" s="26"/>
      <c r="B61" s="96" t="s">
        <v>110</v>
      </c>
      <c r="C61" s="283" t="s">
        <v>577</v>
      </c>
      <c r="D61" s="283"/>
      <c r="E61" s="283" t="s">
        <v>56</v>
      </c>
      <c r="F61" s="283"/>
      <c r="G61" s="284" t="s">
        <v>290</v>
      </c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110" t="s">
        <v>57</v>
      </c>
      <c r="U61" s="285">
        <v>798.9</v>
      </c>
      <c r="V61" s="285"/>
      <c r="W61" s="285"/>
      <c r="X61" s="111">
        <v>3.28</v>
      </c>
      <c r="Y61" s="286">
        <f t="shared" si="2"/>
        <v>2620.39</v>
      </c>
      <c r="Z61" s="286"/>
      <c r="AA61" s="286"/>
      <c r="AB61" s="286"/>
      <c r="AC61" s="286">
        <f>IF(T61="","",ROUND(X61*(1+$AG$18),2))</f>
        <v>3.97</v>
      </c>
      <c r="AD61" s="286"/>
      <c r="AE61" s="286"/>
      <c r="AF61" s="286">
        <f t="shared" ref="AF61:AF69" si="8">IF(T61="","",ROUND(U61*AC61,2))</f>
        <v>3171.63</v>
      </c>
      <c r="AG61" s="286"/>
      <c r="AH61" s="286"/>
      <c r="AI61" s="286"/>
      <c r="AJ61" s="286"/>
      <c r="AK61" s="286"/>
      <c r="AN61" s="107" t="s">
        <v>599</v>
      </c>
    </row>
    <row r="62" spans="1:40" ht="27.6" customHeight="1">
      <c r="A62" s="26"/>
      <c r="B62" s="96" t="s">
        <v>111</v>
      </c>
      <c r="C62" s="283" t="s">
        <v>578</v>
      </c>
      <c r="D62" s="283"/>
      <c r="E62" s="283" t="s">
        <v>56</v>
      </c>
      <c r="F62" s="283"/>
      <c r="G62" s="284" t="s">
        <v>292</v>
      </c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110" t="s">
        <v>57</v>
      </c>
      <c r="U62" s="285">
        <v>2539.5</v>
      </c>
      <c r="V62" s="285"/>
      <c r="W62" s="285"/>
      <c r="X62" s="111">
        <v>7.29</v>
      </c>
      <c r="Y62" s="286">
        <f t="shared" si="2"/>
        <v>18512.96</v>
      </c>
      <c r="Z62" s="286"/>
      <c r="AA62" s="286"/>
      <c r="AB62" s="286"/>
      <c r="AC62" s="286">
        <f t="shared" ref="AC62:AC81" si="9">IF(T62="","",ROUND(X62*(1+$AG$18),2))</f>
        <v>8.82</v>
      </c>
      <c r="AD62" s="286"/>
      <c r="AE62" s="286"/>
      <c r="AF62" s="286">
        <f t="shared" si="8"/>
        <v>22398.39</v>
      </c>
      <c r="AG62" s="286"/>
      <c r="AH62" s="286"/>
      <c r="AI62" s="286"/>
      <c r="AJ62" s="286"/>
      <c r="AK62" s="286"/>
      <c r="AN62" s="107" t="s">
        <v>599</v>
      </c>
    </row>
    <row r="63" spans="1:40" ht="26.45" customHeight="1">
      <c r="A63" s="26"/>
      <c r="B63" s="96" t="s">
        <v>112</v>
      </c>
      <c r="C63" s="283" t="s">
        <v>579</v>
      </c>
      <c r="D63" s="283"/>
      <c r="E63" s="283" t="s">
        <v>56</v>
      </c>
      <c r="F63" s="283"/>
      <c r="G63" s="284" t="s">
        <v>293</v>
      </c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110" t="s">
        <v>57</v>
      </c>
      <c r="U63" s="285">
        <v>373.5</v>
      </c>
      <c r="V63" s="285"/>
      <c r="W63" s="285"/>
      <c r="X63" s="111">
        <v>11.12</v>
      </c>
      <c r="Y63" s="286">
        <f t="shared" si="2"/>
        <v>4153.32</v>
      </c>
      <c r="Z63" s="286"/>
      <c r="AA63" s="286"/>
      <c r="AB63" s="286"/>
      <c r="AC63" s="286">
        <f t="shared" si="9"/>
        <v>13.45</v>
      </c>
      <c r="AD63" s="286"/>
      <c r="AE63" s="286"/>
      <c r="AF63" s="286">
        <f t="shared" si="8"/>
        <v>5023.58</v>
      </c>
      <c r="AG63" s="286"/>
      <c r="AH63" s="286"/>
      <c r="AI63" s="286"/>
      <c r="AJ63" s="286"/>
      <c r="AK63" s="286"/>
      <c r="AN63" s="107" t="s">
        <v>599</v>
      </c>
    </row>
    <row r="64" spans="1:40" ht="25.5" customHeight="1">
      <c r="A64" s="26"/>
      <c r="B64" s="96" t="s">
        <v>113</v>
      </c>
      <c r="C64" s="282">
        <v>91953</v>
      </c>
      <c r="D64" s="283"/>
      <c r="E64" s="283" t="s">
        <v>56</v>
      </c>
      <c r="F64" s="283"/>
      <c r="G64" s="284" t="s">
        <v>626</v>
      </c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110" t="s">
        <v>230</v>
      </c>
      <c r="U64" s="285">
        <v>41</v>
      </c>
      <c r="V64" s="285"/>
      <c r="W64" s="285"/>
      <c r="X64" s="111">
        <v>16.940000000000001</v>
      </c>
      <c r="Y64" s="286">
        <f t="shared" si="2"/>
        <v>694.54</v>
      </c>
      <c r="Z64" s="286"/>
      <c r="AA64" s="286"/>
      <c r="AB64" s="286"/>
      <c r="AC64" s="286">
        <f t="shared" si="9"/>
        <v>20.49</v>
      </c>
      <c r="AD64" s="286"/>
      <c r="AE64" s="286"/>
      <c r="AF64" s="286">
        <f t="shared" si="8"/>
        <v>840.09</v>
      </c>
      <c r="AG64" s="286"/>
      <c r="AH64" s="286"/>
      <c r="AI64" s="286"/>
      <c r="AJ64" s="286"/>
      <c r="AK64" s="286"/>
    </row>
    <row r="65" spans="1:40" ht="36.75" customHeight="1">
      <c r="A65" s="26"/>
      <c r="B65" s="96" t="s">
        <v>356</v>
      </c>
      <c r="C65" s="282">
        <v>91959</v>
      </c>
      <c r="D65" s="283"/>
      <c r="E65" s="283" t="s">
        <v>56</v>
      </c>
      <c r="F65" s="283"/>
      <c r="G65" s="284" t="s">
        <v>627</v>
      </c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110" t="s">
        <v>230</v>
      </c>
      <c r="U65" s="285">
        <v>2</v>
      </c>
      <c r="V65" s="285"/>
      <c r="W65" s="285"/>
      <c r="X65" s="111">
        <v>26.62</v>
      </c>
      <c r="Y65" s="286">
        <f t="shared" ref="Y65" si="10">IF(T65="","",ROUND(U65*X65,2))</f>
        <v>53.24</v>
      </c>
      <c r="Z65" s="286"/>
      <c r="AA65" s="286"/>
      <c r="AB65" s="286"/>
      <c r="AC65" s="286">
        <f t="shared" ref="AC65" si="11">IF(T65="","",ROUND(X65*(1+$AG$18),2))</f>
        <v>32.200000000000003</v>
      </c>
      <c r="AD65" s="286"/>
      <c r="AE65" s="286"/>
      <c r="AF65" s="286">
        <f t="shared" ref="AF65" si="12">IF(T65="","",ROUND(U65*AC65,2))</f>
        <v>64.400000000000006</v>
      </c>
      <c r="AG65" s="286"/>
      <c r="AH65" s="286"/>
      <c r="AI65" s="286"/>
      <c r="AJ65" s="286"/>
      <c r="AK65" s="286"/>
    </row>
    <row r="66" spans="1:40" ht="22.5" customHeight="1">
      <c r="A66" s="26"/>
      <c r="B66" s="96" t="s">
        <v>357</v>
      </c>
      <c r="C66" s="282">
        <v>92000</v>
      </c>
      <c r="D66" s="283"/>
      <c r="E66" s="283" t="s">
        <v>56</v>
      </c>
      <c r="F66" s="283"/>
      <c r="G66" s="284" t="s">
        <v>77</v>
      </c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110" t="s">
        <v>230</v>
      </c>
      <c r="U66" s="285">
        <v>214</v>
      </c>
      <c r="V66" s="285"/>
      <c r="W66" s="285"/>
      <c r="X66" s="111">
        <v>17.78</v>
      </c>
      <c r="Y66" s="286">
        <f t="shared" si="2"/>
        <v>3804.92</v>
      </c>
      <c r="Z66" s="286"/>
      <c r="AA66" s="286"/>
      <c r="AB66" s="286"/>
      <c r="AC66" s="286">
        <f t="shared" si="9"/>
        <v>21.51</v>
      </c>
      <c r="AD66" s="286"/>
      <c r="AE66" s="286"/>
      <c r="AF66" s="286">
        <f t="shared" si="8"/>
        <v>4603.1400000000003</v>
      </c>
      <c r="AG66" s="286"/>
      <c r="AH66" s="286"/>
      <c r="AI66" s="286"/>
      <c r="AJ66" s="286"/>
      <c r="AK66" s="286"/>
    </row>
    <row r="67" spans="1:40" ht="25.9" customHeight="1">
      <c r="A67" s="26"/>
      <c r="B67" s="96" t="s">
        <v>114</v>
      </c>
      <c r="C67" s="282">
        <v>68066</v>
      </c>
      <c r="D67" s="283"/>
      <c r="E67" s="283" t="s">
        <v>481</v>
      </c>
      <c r="F67" s="283"/>
      <c r="G67" s="284" t="s">
        <v>631</v>
      </c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110" t="s">
        <v>230</v>
      </c>
      <c r="U67" s="285">
        <v>38</v>
      </c>
      <c r="V67" s="285"/>
      <c r="W67" s="285"/>
      <c r="X67" s="111">
        <v>103.34</v>
      </c>
      <c r="Y67" s="286">
        <f t="shared" si="2"/>
        <v>3926.92</v>
      </c>
      <c r="Z67" s="286"/>
      <c r="AA67" s="286"/>
      <c r="AB67" s="286"/>
      <c r="AC67" s="286">
        <f t="shared" si="9"/>
        <v>124.99</v>
      </c>
      <c r="AD67" s="286"/>
      <c r="AE67" s="286"/>
      <c r="AF67" s="286">
        <f t="shared" si="8"/>
        <v>4749.62</v>
      </c>
      <c r="AG67" s="286"/>
      <c r="AH67" s="286"/>
      <c r="AI67" s="286"/>
      <c r="AJ67" s="286"/>
      <c r="AK67" s="286"/>
    </row>
    <row r="68" spans="1:40" ht="25.9" customHeight="1">
      <c r="A68" s="26"/>
      <c r="B68" s="96" t="s">
        <v>115</v>
      </c>
      <c r="C68" s="282" t="s">
        <v>649</v>
      </c>
      <c r="D68" s="283"/>
      <c r="E68" s="283"/>
      <c r="F68" s="283"/>
      <c r="G68" s="284" t="s">
        <v>632</v>
      </c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110" t="s">
        <v>230</v>
      </c>
      <c r="U68" s="285">
        <v>4</v>
      </c>
      <c r="V68" s="285"/>
      <c r="W68" s="285"/>
      <c r="X68" s="111">
        <v>149.35</v>
      </c>
      <c r="Y68" s="286">
        <f>IF(T68="","",ROUND(U68*X68,2))</f>
        <v>597.4</v>
      </c>
      <c r="Z68" s="286"/>
      <c r="AA68" s="286"/>
      <c r="AB68" s="286"/>
      <c r="AC68" s="286">
        <f t="shared" ref="AC68" si="13">IF(T68="","",ROUND(X68*(1+$AG$18),2))</f>
        <v>180.64</v>
      </c>
      <c r="AD68" s="286"/>
      <c r="AE68" s="286"/>
      <c r="AF68" s="286">
        <f>IF(T68="","",ROUND(U68*AC68,2))</f>
        <v>722.56</v>
      </c>
      <c r="AG68" s="286"/>
      <c r="AH68" s="286"/>
      <c r="AI68" s="286"/>
      <c r="AJ68" s="286"/>
      <c r="AK68" s="286"/>
    </row>
    <row r="69" spans="1:40" ht="41.25" customHeight="1">
      <c r="A69" s="26"/>
      <c r="B69" s="96" t="s">
        <v>116</v>
      </c>
      <c r="C69" s="282" t="s">
        <v>618</v>
      </c>
      <c r="D69" s="283"/>
      <c r="E69" s="283" t="s">
        <v>56</v>
      </c>
      <c r="F69" s="283"/>
      <c r="G69" s="306" t="s">
        <v>619</v>
      </c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110" t="s">
        <v>229</v>
      </c>
      <c r="U69" s="285">
        <v>38</v>
      </c>
      <c r="V69" s="285"/>
      <c r="W69" s="285"/>
      <c r="X69" s="111">
        <v>50.32</v>
      </c>
      <c r="Y69" s="286">
        <f t="shared" si="2"/>
        <v>1912.16</v>
      </c>
      <c r="Z69" s="286"/>
      <c r="AA69" s="286"/>
      <c r="AB69" s="286"/>
      <c r="AC69" s="286">
        <f t="shared" si="9"/>
        <v>60.86</v>
      </c>
      <c r="AD69" s="286"/>
      <c r="AE69" s="286"/>
      <c r="AF69" s="286">
        <f t="shared" si="8"/>
        <v>2312.6799999999998</v>
      </c>
      <c r="AG69" s="286"/>
      <c r="AH69" s="286"/>
      <c r="AI69" s="286"/>
      <c r="AJ69" s="286"/>
      <c r="AK69" s="286"/>
    </row>
    <row r="70" spans="1:40" ht="35.25" customHeight="1">
      <c r="A70" s="26"/>
      <c r="B70" s="96" t="s">
        <v>117</v>
      </c>
      <c r="C70" s="283" t="s">
        <v>580</v>
      </c>
      <c r="D70" s="283"/>
      <c r="E70" s="283" t="s">
        <v>56</v>
      </c>
      <c r="F70" s="283"/>
      <c r="G70" s="284" t="s">
        <v>615</v>
      </c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110" t="s">
        <v>57</v>
      </c>
      <c r="U70" s="285">
        <v>721</v>
      </c>
      <c r="V70" s="285"/>
      <c r="W70" s="285"/>
      <c r="X70" s="111">
        <v>3.38</v>
      </c>
      <c r="Y70" s="286">
        <f t="shared" si="2"/>
        <v>2436.98</v>
      </c>
      <c r="Z70" s="286"/>
      <c r="AA70" s="286"/>
      <c r="AB70" s="286"/>
      <c r="AC70" s="286">
        <f t="shared" si="9"/>
        <v>4.09</v>
      </c>
      <c r="AD70" s="286"/>
      <c r="AE70" s="286"/>
      <c r="AF70" s="286">
        <f t="shared" ref="AF70:AF78" si="14">IF(T70="","",ROUND(U70*AC70,2))</f>
        <v>2948.89</v>
      </c>
      <c r="AG70" s="286"/>
      <c r="AH70" s="286"/>
      <c r="AI70" s="286"/>
      <c r="AJ70" s="286"/>
      <c r="AK70" s="286"/>
      <c r="AN70" s="107" t="s">
        <v>600</v>
      </c>
    </row>
    <row r="71" spans="1:40" ht="24" customHeight="1">
      <c r="A71" s="26"/>
      <c r="B71" s="96" t="s">
        <v>118</v>
      </c>
      <c r="C71" s="282">
        <v>95729</v>
      </c>
      <c r="D71" s="283"/>
      <c r="E71" s="283" t="s">
        <v>56</v>
      </c>
      <c r="F71" s="283"/>
      <c r="G71" s="284" t="s">
        <v>616</v>
      </c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110" t="s">
        <v>57</v>
      </c>
      <c r="U71" s="285">
        <v>944.3</v>
      </c>
      <c r="V71" s="285"/>
      <c r="W71" s="285"/>
      <c r="X71" s="111">
        <v>4.97</v>
      </c>
      <c r="Y71" s="286">
        <f t="shared" si="2"/>
        <v>4693.17</v>
      </c>
      <c r="Z71" s="286"/>
      <c r="AA71" s="286"/>
      <c r="AB71" s="286"/>
      <c r="AC71" s="286">
        <f t="shared" si="9"/>
        <v>6.01</v>
      </c>
      <c r="AD71" s="286"/>
      <c r="AE71" s="286"/>
      <c r="AF71" s="286">
        <f t="shared" si="14"/>
        <v>5675.24</v>
      </c>
      <c r="AG71" s="286"/>
      <c r="AH71" s="286"/>
      <c r="AI71" s="286"/>
      <c r="AJ71" s="286"/>
      <c r="AK71" s="286"/>
      <c r="AN71" s="107" t="s">
        <v>600</v>
      </c>
    </row>
    <row r="72" spans="1:40" ht="25.5" customHeight="1">
      <c r="A72" s="26"/>
      <c r="B72" s="96" t="s">
        <v>119</v>
      </c>
      <c r="C72" s="282">
        <v>95731</v>
      </c>
      <c r="D72" s="283"/>
      <c r="E72" s="283" t="s">
        <v>56</v>
      </c>
      <c r="F72" s="283"/>
      <c r="G72" s="284" t="s">
        <v>617</v>
      </c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110" t="s">
        <v>57</v>
      </c>
      <c r="U72" s="326">
        <v>846</v>
      </c>
      <c r="V72" s="285"/>
      <c r="W72" s="285"/>
      <c r="X72" s="111">
        <v>6.59</v>
      </c>
      <c r="Y72" s="286">
        <f t="shared" si="2"/>
        <v>5575.14</v>
      </c>
      <c r="Z72" s="286"/>
      <c r="AA72" s="286"/>
      <c r="AB72" s="286"/>
      <c r="AC72" s="286">
        <f t="shared" si="9"/>
        <v>7.97</v>
      </c>
      <c r="AD72" s="286"/>
      <c r="AE72" s="286"/>
      <c r="AF72" s="286">
        <f t="shared" si="14"/>
        <v>6742.62</v>
      </c>
      <c r="AG72" s="286"/>
      <c r="AH72" s="286"/>
      <c r="AI72" s="286"/>
      <c r="AJ72" s="286"/>
      <c r="AK72" s="286"/>
      <c r="AN72" s="107" t="s">
        <v>600</v>
      </c>
    </row>
    <row r="73" spans="1:40" ht="24.75" customHeight="1">
      <c r="A73" s="26"/>
      <c r="B73" s="96" t="s">
        <v>120</v>
      </c>
      <c r="C73" s="283" t="s">
        <v>601</v>
      </c>
      <c r="D73" s="283"/>
      <c r="E73" s="283" t="s">
        <v>56</v>
      </c>
      <c r="F73" s="283"/>
      <c r="G73" s="284" t="s">
        <v>81</v>
      </c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110" t="s">
        <v>230</v>
      </c>
      <c r="U73" s="285">
        <v>43</v>
      </c>
      <c r="V73" s="285"/>
      <c r="W73" s="285"/>
      <c r="X73" s="111">
        <v>7.31</v>
      </c>
      <c r="Y73" s="286">
        <f t="shared" si="2"/>
        <v>314.33</v>
      </c>
      <c r="Z73" s="286"/>
      <c r="AA73" s="286"/>
      <c r="AB73" s="286"/>
      <c r="AC73" s="286">
        <f t="shared" si="9"/>
        <v>8.84</v>
      </c>
      <c r="AD73" s="286"/>
      <c r="AE73" s="286"/>
      <c r="AF73" s="286">
        <f t="shared" si="14"/>
        <v>380.12</v>
      </c>
      <c r="AG73" s="286"/>
      <c r="AH73" s="286"/>
      <c r="AI73" s="286"/>
      <c r="AJ73" s="286"/>
      <c r="AK73" s="286"/>
    </row>
    <row r="74" spans="1:40" ht="24.75" customHeight="1">
      <c r="A74" s="26"/>
      <c r="B74" s="96" t="s">
        <v>121</v>
      </c>
      <c r="C74" s="283" t="s">
        <v>602</v>
      </c>
      <c r="D74" s="283"/>
      <c r="E74" s="283" t="s">
        <v>56</v>
      </c>
      <c r="F74" s="283"/>
      <c r="G74" s="284" t="s">
        <v>82</v>
      </c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110" t="s">
        <v>230</v>
      </c>
      <c r="U74" s="285">
        <v>214</v>
      </c>
      <c r="V74" s="285"/>
      <c r="W74" s="285"/>
      <c r="X74" s="111">
        <v>6.34</v>
      </c>
      <c r="Y74" s="286">
        <f t="shared" si="2"/>
        <v>1356.76</v>
      </c>
      <c r="Z74" s="286"/>
      <c r="AA74" s="286"/>
      <c r="AB74" s="286"/>
      <c r="AC74" s="286">
        <f t="shared" si="9"/>
        <v>7.67</v>
      </c>
      <c r="AD74" s="286"/>
      <c r="AE74" s="286"/>
      <c r="AF74" s="286">
        <f t="shared" si="14"/>
        <v>1641.38</v>
      </c>
      <c r="AG74" s="286"/>
      <c r="AH74" s="286"/>
      <c r="AI74" s="286"/>
      <c r="AJ74" s="286"/>
      <c r="AK74" s="286"/>
    </row>
    <row r="75" spans="1:40" ht="35.25" customHeight="1">
      <c r="A75" s="26"/>
      <c r="B75" s="96" t="s">
        <v>358</v>
      </c>
      <c r="C75" s="283" t="s">
        <v>213</v>
      </c>
      <c r="D75" s="283"/>
      <c r="E75" s="283" t="s">
        <v>56</v>
      </c>
      <c r="F75" s="283"/>
      <c r="G75" s="284" t="s">
        <v>83</v>
      </c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110" t="s">
        <v>230</v>
      </c>
      <c r="U75" s="285">
        <v>41</v>
      </c>
      <c r="V75" s="285"/>
      <c r="W75" s="285"/>
      <c r="X75" s="111">
        <v>13.96</v>
      </c>
      <c r="Y75" s="286">
        <f t="shared" si="2"/>
        <v>572.36</v>
      </c>
      <c r="Z75" s="286"/>
      <c r="AA75" s="286"/>
      <c r="AB75" s="286"/>
      <c r="AC75" s="286">
        <f t="shared" si="9"/>
        <v>16.88</v>
      </c>
      <c r="AD75" s="286"/>
      <c r="AE75" s="286"/>
      <c r="AF75" s="286">
        <f t="shared" si="14"/>
        <v>692.08</v>
      </c>
      <c r="AG75" s="286"/>
      <c r="AH75" s="286"/>
      <c r="AI75" s="286"/>
      <c r="AJ75" s="286"/>
      <c r="AK75" s="286"/>
    </row>
    <row r="76" spans="1:40" ht="26.25" customHeight="1">
      <c r="A76" s="26"/>
      <c r="B76" s="96" t="s">
        <v>359</v>
      </c>
      <c r="C76" s="283" t="s">
        <v>214</v>
      </c>
      <c r="D76" s="283"/>
      <c r="E76" s="283" t="s">
        <v>56</v>
      </c>
      <c r="F76" s="283"/>
      <c r="G76" s="284" t="s">
        <v>84</v>
      </c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110" t="s">
        <v>230</v>
      </c>
      <c r="U76" s="285">
        <v>38</v>
      </c>
      <c r="V76" s="285"/>
      <c r="W76" s="285"/>
      <c r="X76" s="111">
        <v>123.49</v>
      </c>
      <c r="Y76" s="286">
        <f t="shared" si="2"/>
        <v>4692.62</v>
      </c>
      <c r="Z76" s="286"/>
      <c r="AA76" s="286"/>
      <c r="AB76" s="286"/>
      <c r="AC76" s="286">
        <f t="shared" si="9"/>
        <v>149.36000000000001</v>
      </c>
      <c r="AD76" s="286"/>
      <c r="AE76" s="286"/>
      <c r="AF76" s="286">
        <f t="shared" si="14"/>
        <v>5675.68</v>
      </c>
      <c r="AG76" s="286"/>
      <c r="AH76" s="286"/>
      <c r="AI76" s="286"/>
      <c r="AJ76" s="286"/>
      <c r="AK76" s="286"/>
    </row>
    <row r="77" spans="1:40" ht="24" customHeight="1">
      <c r="A77" s="26"/>
      <c r="B77" s="96" t="s">
        <v>360</v>
      </c>
      <c r="C77" s="283" t="s">
        <v>649</v>
      </c>
      <c r="D77" s="283"/>
      <c r="E77" s="283"/>
      <c r="F77" s="283"/>
      <c r="G77" s="284" t="s">
        <v>629</v>
      </c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110" t="s">
        <v>230</v>
      </c>
      <c r="U77" s="285">
        <v>13</v>
      </c>
      <c r="V77" s="285"/>
      <c r="W77" s="285"/>
      <c r="X77" s="111">
        <v>307.69</v>
      </c>
      <c r="Y77" s="286">
        <f t="shared" si="2"/>
        <v>3999.97</v>
      </c>
      <c r="Z77" s="286"/>
      <c r="AA77" s="286"/>
      <c r="AB77" s="286"/>
      <c r="AC77" s="286">
        <f t="shared" si="9"/>
        <v>372.16</v>
      </c>
      <c r="AD77" s="286"/>
      <c r="AE77" s="286"/>
      <c r="AF77" s="286">
        <f t="shared" si="14"/>
        <v>4838.08</v>
      </c>
      <c r="AG77" s="286"/>
      <c r="AH77" s="286"/>
      <c r="AI77" s="286"/>
      <c r="AJ77" s="286"/>
      <c r="AK77" s="286"/>
      <c r="AN77" s="109" t="s">
        <v>603</v>
      </c>
    </row>
    <row r="78" spans="1:40" ht="26.45" customHeight="1">
      <c r="A78" s="26"/>
      <c r="B78" s="96" t="s">
        <v>361</v>
      </c>
      <c r="C78" s="282">
        <v>97592</v>
      </c>
      <c r="D78" s="283"/>
      <c r="E78" s="283" t="s">
        <v>56</v>
      </c>
      <c r="F78" s="283"/>
      <c r="G78" s="284" t="s">
        <v>623</v>
      </c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110" t="s">
        <v>230</v>
      </c>
      <c r="U78" s="285">
        <v>43</v>
      </c>
      <c r="V78" s="285"/>
      <c r="W78" s="285"/>
      <c r="X78" s="111">
        <v>86.7</v>
      </c>
      <c r="Y78" s="286">
        <f t="shared" si="2"/>
        <v>3728.1</v>
      </c>
      <c r="Z78" s="286"/>
      <c r="AA78" s="286"/>
      <c r="AB78" s="286"/>
      <c r="AC78" s="286">
        <f t="shared" si="9"/>
        <v>104.87</v>
      </c>
      <c r="AD78" s="286"/>
      <c r="AE78" s="286"/>
      <c r="AF78" s="286">
        <f t="shared" si="14"/>
        <v>4509.41</v>
      </c>
      <c r="AG78" s="286"/>
      <c r="AH78" s="286"/>
      <c r="AI78" s="286"/>
      <c r="AJ78" s="286"/>
      <c r="AK78" s="286"/>
    </row>
    <row r="79" spans="1:40" ht="27.6" customHeight="1">
      <c r="A79" s="26"/>
      <c r="B79" s="96" t="s">
        <v>362</v>
      </c>
      <c r="C79" s="282">
        <v>97608</v>
      </c>
      <c r="D79" s="283"/>
      <c r="E79" s="283" t="s">
        <v>56</v>
      </c>
      <c r="F79" s="283"/>
      <c r="G79" s="284" t="s">
        <v>624</v>
      </c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110" t="s">
        <v>230</v>
      </c>
      <c r="U79" s="285">
        <v>28</v>
      </c>
      <c r="V79" s="285"/>
      <c r="W79" s="285"/>
      <c r="X79" s="111">
        <v>66.459999999999994</v>
      </c>
      <c r="Y79" s="286">
        <f t="shared" ref="Y79" si="15">IF(T79="","",ROUND(U79*X79,2))</f>
        <v>1860.88</v>
      </c>
      <c r="Z79" s="286"/>
      <c r="AA79" s="286"/>
      <c r="AB79" s="286"/>
      <c r="AC79" s="286">
        <f t="shared" ref="AC79" si="16">IF(T79="","",ROUND(X79*(1+$AG$18),2))</f>
        <v>80.38</v>
      </c>
      <c r="AD79" s="286"/>
      <c r="AE79" s="286"/>
      <c r="AF79" s="286">
        <f t="shared" ref="AF79" si="17">IF(T79="","",ROUND(U79*AC79,2))</f>
        <v>2250.64</v>
      </c>
      <c r="AG79" s="286"/>
      <c r="AH79" s="286"/>
      <c r="AI79" s="286"/>
      <c r="AJ79" s="286"/>
      <c r="AK79" s="286"/>
    </row>
    <row r="80" spans="1:40" ht="26.25" customHeight="1">
      <c r="A80" s="26"/>
      <c r="B80" s="96" t="s">
        <v>363</v>
      </c>
      <c r="C80" s="282">
        <v>93045</v>
      </c>
      <c r="D80" s="283"/>
      <c r="E80" s="283" t="s">
        <v>56</v>
      </c>
      <c r="F80" s="283"/>
      <c r="G80" s="284" t="s">
        <v>630</v>
      </c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110" t="s">
        <v>230</v>
      </c>
      <c r="U80" s="285">
        <v>13</v>
      </c>
      <c r="V80" s="285"/>
      <c r="W80" s="285"/>
      <c r="X80" s="111">
        <v>35.799999999999997</v>
      </c>
      <c r="Y80" s="286">
        <f t="shared" ref="Y80" si="18">IF(T80="","",ROUND(U80*X80,2))</f>
        <v>465.4</v>
      </c>
      <c r="Z80" s="286"/>
      <c r="AA80" s="286"/>
      <c r="AB80" s="286"/>
      <c r="AC80" s="286">
        <f t="shared" ref="AC80" si="19">IF(T80="","",ROUND(X80*(1+$AG$18),2))</f>
        <v>43.3</v>
      </c>
      <c r="AD80" s="286"/>
      <c r="AE80" s="286"/>
      <c r="AF80" s="286">
        <f t="shared" ref="AF80" si="20">IF(T80="","",ROUND(U80*AC80,2))</f>
        <v>562.9</v>
      </c>
      <c r="AG80" s="286"/>
      <c r="AH80" s="286"/>
      <c r="AI80" s="286"/>
      <c r="AJ80" s="286"/>
      <c r="AK80" s="286"/>
    </row>
    <row r="81" spans="1:40" ht="27.75" customHeight="1">
      <c r="A81" s="26"/>
      <c r="B81" s="96" t="s">
        <v>364</v>
      </c>
      <c r="C81" s="282" t="s">
        <v>649</v>
      </c>
      <c r="D81" s="283"/>
      <c r="E81" s="283"/>
      <c r="F81" s="283"/>
      <c r="G81" s="284" t="s">
        <v>628</v>
      </c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110" t="s">
        <v>230</v>
      </c>
      <c r="U81" s="285">
        <v>1</v>
      </c>
      <c r="V81" s="285"/>
      <c r="W81" s="285"/>
      <c r="X81" s="111">
        <v>1758.5</v>
      </c>
      <c r="Y81" s="286">
        <f t="shared" ref="Y81" si="21">IF(T81="","",ROUND(U81*X81,2))</f>
        <v>1758.5</v>
      </c>
      <c r="Z81" s="286"/>
      <c r="AA81" s="286"/>
      <c r="AB81" s="286"/>
      <c r="AC81" s="286">
        <f t="shared" si="9"/>
        <v>2126.94</v>
      </c>
      <c r="AD81" s="286"/>
      <c r="AE81" s="286"/>
      <c r="AF81" s="286">
        <f>IF(T81="","",ROUND(U81*AC81,2))</f>
        <v>2126.94</v>
      </c>
      <c r="AG81" s="286"/>
      <c r="AH81" s="286"/>
      <c r="AI81" s="286"/>
      <c r="AJ81" s="286"/>
      <c r="AK81" s="286"/>
    </row>
    <row r="82" spans="1:40" ht="34.9" customHeight="1">
      <c r="A82" s="26"/>
      <c r="B82" s="96" t="s">
        <v>365</v>
      </c>
      <c r="C82" s="282">
        <v>91887</v>
      </c>
      <c r="D82" s="283"/>
      <c r="E82" s="283" t="s">
        <v>56</v>
      </c>
      <c r="F82" s="283"/>
      <c r="G82" s="284" t="s">
        <v>620</v>
      </c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110" t="s">
        <v>230</v>
      </c>
      <c r="U82" s="285">
        <v>117</v>
      </c>
      <c r="V82" s="285"/>
      <c r="W82" s="285"/>
      <c r="X82" s="111">
        <v>5.82</v>
      </c>
      <c r="Y82" s="286">
        <f t="shared" ref="Y82" si="22">IF(T82="","",ROUND(U82*X82,2))</f>
        <v>680.94</v>
      </c>
      <c r="Z82" s="286"/>
      <c r="AA82" s="286"/>
      <c r="AB82" s="286"/>
      <c r="AC82" s="286">
        <f t="shared" ref="AC82" si="23">IF(T82="","",ROUND(X82*(1+$AG$18),2))</f>
        <v>7.04</v>
      </c>
      <c r="AD82" s="286"/>
      <c r="AE82" s="286"/>
      <c r="AF82" s="286">
        <f>IF(T82="","",ROUND(U82*AC82,2))</f>
        <v>823.68</v>
      </c>
      <c r="AG82" s="286"/>
      <c r="AH82" s="286"/>
      <c r="AI82" s="286"/>
      <c r="AJ82" s="286"/>
      <c r="AK82" s="286"/>
    </row>
    <row r="83" spans="1:40" ht="22.5" customHeight="1">
      <c r="A83" s="26"/>
      <c r="B83" s="96" t="s">
        <v>366</v>
      </c>
      <c r="C83" s="282">
        <v>91893</v>
      </c>
      <c r="D83" s="283"/>
      <c r="E83" s="283" t="s">
        <v>56</v>
      </c>
      <c r="F83" s="283"/>
      <c r="G83" s="284" t="s">
        <v>621</v>
      </c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110" t="s">
        <v>230</v>
      </c>
      <c r="U83" s="285">
        <v>54</v>
      </c>
      <c r="V83" s="285"/>
      <c r="W83" s="285"/>
      <c r="X83" s="111">
        <v>9.4600000000000009</v>
      </c>
      <c r="Y83" s="286">
        <f t="shared" ref="Y83" si="24">IF(T83="","",ROUND(U83*X83,2))</f>
        <v>510.84</v>
      </c>
      <c r="Z83" s="286"/>
      <c r="AA83" s="286"/>
      <c r="AB83" s="286"/>
      <c r="AC83" s="286">
        <f t="shared" ref="AC83" si="25">IF(T83="","",ROUND(X83*(1+$AG$18),2))</f>
        <v>11.44</v>
      </c>
      <c r="AD83" s="286"/>
      <c r="AE83" s="286"/>
      <c r="AF83" s="286">
        <f>IF(T83="","",ROUND(U83*AC83,2))</f>
        <v>617.76</v>
      </c>
      <c r="AG83" s="286"/>
      <c r="AH83" s="286"/>
      <c r="AI83" s="286"/>
      <c r="AJ83" s="286"/>
      <c r="AK83" s="286"/>
    </row>
    <row r="84" spans="1:40" ht="22.5" customHeight="1">
      <c r="A84" s="26"/>
      <c r="B84" s="96" t="s">
        <v>367</v>
      </c>
      <c r="C84" s="282">
        <v>39766</v>
      </c>
      <c r="D84" s="283"/>
      <c r="E84" s="283" t="s">
        <v>481</v>
      </c>
      <c r="F84" s="283"/>
      <c r="G84" s="284" t="s">
        <v>622</v>
      </c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110" t="s">
        <v>230</v>
      </c>
      <c r="U84" s="285">
        <v>13</v>
      </c>
      <c r="V84" s="285"/>
      <c r="W84" s="285"/>
      <c r="X84" s="111">
        <v>40.770000000000003</v>
      </c>
      <c r="Y84" s="286">
        <f t="shared" ref="Y84" si="26">IF(T84="","",ROUND(U84*X84,2))</f>
        <v>530.01</v>
      </c>
      <c r="Z84" s="286"/>
      <c r="AA84" s="286"/>
      <c r="AB84" s="286"/>
      <c r="AC84" s="286">
        <f t="shared" ref="AC84" si="27">IF(T84="","",ROUND(X84*(1+$AG$18),2))</f>
        <v>49.31</v>
      </c>
      <c r="AD84" s="286"/>
      <c r="AE84" s="286"/>
      <c r="AF84" s="286">
        <f>IF(T84="","",ROUND(U84*AC84,2))</f>
        <v>641.03</v>
      </c>
      <c r="AG84" s="286"/>
      <c r="AH84" s="286"/>
      <c r="AI84" s="286"/>
      <c r="AJ84" s="286"/>
      <c r="AK84" s="286"/>
    </row>
    <row r="85" spans="1:40" ht="15" customHeight="1">
      <c r="A85" s="26"/>
      <c r="B85" s="123" t="s">
        <v>122</v>
      </c>
      <c r="C85" s="307"/>
      <c r="D85" s="307"/>
      <c r="E85" s="307"/>
      <c r="F85" s="307"/>
      <c r="G85" s="303" t="s">
        <v>141</v>
      </c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126"/>
      <c r="U85" s="309"/>
      <c r="V85" s="309"/>
      <c r="W85" s="309"/>
      <c r="X85" s="126"/>
      <c r="Y85" s="323" t="str">
        <f t="shared" ref="Y85:Y90" si="28">IF(T85="","",ROUND(U85*X85,2))</f>
        <v/>
      </c>
      <c r="Z85" s="323"/>
      <c r="AA85" s="323"/>
      <c r="AB85" s="323"/>
      <c r="AC85" s="323" t="str">
        <f t="shared" ref="AC85" si="29">IF(T85="","",ROUND(X85*(1+$AG$18),2))</f>
        <v/>
      </c>
      <c r="AD85" s="323"/>
      <c r="AE85" s="323"/>
      <c r="AF85" s="302">
        <f>SUM(AF86:AL156)</f>
        <v>30735.000000000007</v>
      </c>
      <c r="AG85" s="302"/>
      <c r="AH85" s="302"/>
      <c r="AI85" s="302"/>
      <c r="AJ85" s="302"/>
      <c r="AK85" s="302"/>
    </row>
    <row r="86" spans="1:40" ht="24.75" customHeight="1">
      <c r="A86" s="26"/>
      <c r="B86" s="96" t="s">
        <v>123</v>
      </c>
      <c r="C86" s="296" t="s">
        <v>604</v>
      </c>
      <c r="D86" s="296"/>
      <c r="E86" s="296" t="s">
        <v>56</v>
      </c>
      <c r="F86" s="296"/>
      <c r="G86" s="304" t="s">
        <v>488</v>
      </c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96" t="s">
        <v>57</v>
      </c>
      <c r="U86" s="298">
        <v>531.02</v>
      </c>
      <c r="V86" s="298"/>
      <c r="W86" s="298"/>
      <c r="X86" s="99">
        <v>4.8</v>
      </c>
      <c r="Y86" s="295">
        <f>IF(T86="","",ROUND(U86*X86,2))</f>
        <v>2548.9</v>
      </c>
      <c r="Z86" s="295"/>
      <c r="AA86" s="295"/>
      <c r="AB86" s="295"/>
      <c r="AC86" s="299">
        <f>IF(T86="","",ROUND(X86*(1+$AG$18),2))</f>
        <v>5.81</v>
      </c>
      <c r="AD86" s="299"/>
      <c r="AE86" s="299"/>
      <c r="AF86" s="295">
        <f t="shared" ref="AF86:AF98" si="30">IF(T86="","",ROUND(U86*AC86,2))</f>
        <v>3085.23</v>
      </c>
      <c r="AG86" s="295"/>
      <c r="AH86" s="295"/>
      <c r="AI86" s="295"/>
      <c r="AJ86" s="295"/>
      <c r="AK86" s="295"/>
    </row>
    <row r="87" spans="1:40" ht="24.75" customHeight="1">
      <c r="A87" s="26"/>
      <c r="B87" s="96" t="s">
        <v>124</v>
      </c>
      <c r="C87" s="296" t="s">
        <v>605</v>
      </c>
      <c r="D87" s="296"/>
      <c r="E87" s="296" t="s">
        <v>56</v>
      </c>
      <c r="F87" s="296"/>
      <c r="G87" s="300" t="s">
        <v>608</v>
      </c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101" t="s">
        <v>231</v>
      </c>
      <c r="U87" s="298">
        <v>20</v>
      </c>
      <c r="V87" s="298"/>
      <c r="W87" s="298"/>
      <c r="X87" s="99">
        <v>4.76</v>
      </c>
      <c r="Y87" s="295">
        <f t="shared" si="28"/>
        <v>95.2</v>
      </c>
      <c r="Z87" s="295"/>
      <c r="AA87" s="295"/>
      <c r="AB87" s="295"/>
      <c r="AC87" s="299">
        <f t="shared" ref="AC87:AC117" si="31">IF(T87="","",ROUND(X87*(1+$AG$18),2))</f>
        <v>5.76</v>
      </c>
      <c r="AD87" s="299"/>
      <c r="AE87" s="299"/>
      <c r="AF87" s="295">
        <f t="shared" si="30"/>
        <v>115.2</v>
      </c>
      <c r="AG87" s="295"/>
      <c r="AH87" s="295"/>
      <c r="AI87" s="295"/>
      <c r="AJ87" s="295"/>
      <c r="AK87" s="295"/>
    </row>
    <row r="88" spans="1:40" ht="24.75" customHeight="1">
      <c r="A88" s="26"/>
      <c r="B88" s="96" t="s">
        <v>125</v>
      </c>
      <c r="C88" s="296" t="s">
        <v>605</v>
      </c>
      <c r="D88" s="296"/>
      <c r="E88" s="296" t="s">
        <v>56</v>
      </c>
      <c r="F88" s="296"/>
      <c r="G88" s="300" t="s">
        <v>321</v>
      </c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96" t="s">
        <v>231</v>
      </c>
      <c r="U88" s="298">
        <v>26</v>
      </c>
      <c r="V88" s="298"/>
      <c r="W88" s="298"/>
      <c r="X88" s="99">
        <v>4.76</v>
      </c>
      <c r="Y88" s="295">
        <f t="shared" si="28"/>
        <v>123.76</v>
      </c>
      <c r="Z88" s="295"/>
      <c r="AA88" s="295"/>
      <c r="AB88" s="295"/>
      <c r="AC88" s="299">
        <f t="shared" si="31"/>
        <v>5.76</v>
      </c>
      <c r="AD88" s="299"/>
      <c r="AE88" s="299"/>
      <c r="AF88" s="295">
        <f t="shared" si="30"/>
        <v>149.76</v>
      </c>
      <c r="AG88" s="295"/>
      <c r="AH88" s="295"/>
      <c r="AI88" s="295"/>
      <c r="AJ88" s="295"/>
      <c r="AK88" s="295"/>
    </row>
    <row r="89" spans="1:40" ht="24.75" customHeight="1">
      <c r="A89" s="26"/>
      <c r="B89" s="96" t="s">
        <v>126</v>
      </c>
      <c r="C89" s="296" t="s">
        <v>606</v>
      </c>
      <c r="D89" s="296"/>
      <c r="E89" s="296" t="s">
        <v>56</v>
      </c>
      <c r="F89" s="296"/>
      <c r="G89" s="300" t="s">
        <v>151</v>
      </c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96" t="s">
        <v>231</v>
      </c>
      <c r="U89" s="298">
        <v>19</v>
      </c>
      <c r="V89" s="298"/>
      <c r="W89" s="298"/>
      <c r="X89" s="99">
        <v>4.4800000000000004</v>
      </c>
      <c r="Y89" s="295">
        <f t="shared" si="28"/>
        <v>85.12</v>
      </c>
      <c r="Z89" s="295"/>
      <c r="AA89" s="295"/>
      <c r="AB89" s="295"/>
      <c r="AC89" s="299">
        <f t="shared" si="31"/>
        <v>5.42</v>
      </c>
      <c r="AD89" s="299"/>
      <c r="AE89" s="299"/>
      <c r="AF89" s="295">
        <f t="shared" si="30"/>
        <v>102.98</v>
      </c>
      <c r="AG89" s="295"/>
      <c r="AH89" s="295"/>
      <c r="AI89" s="295"/>
      <c r="AJ89" s="295"/>
      <c r="AK89" s="295"/>
    </row>
    <row r="90" spans="1:40" ht="25.5" customHeight="1">
      <c r="A90" s="26"/>
      <c r="B90" s="96" t="s">
        <v>127</v>
      </c>
      <c r="C90" s="296" t="s">
        <v>607</v>
      </c>
      <c r="D90" s="296"/>
      <c r="E90" s="296" t="s">
        <v>56</v>
      </c>
      <c r="F90" s="296"/>
      <c r="G90" s="300" t="s">
        <v>149</v>
      </c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96" t="s">
        <v>230</v>
      </c>
      <c r="U90" s="298">
        <v>1</v>
      </c>
      <c r="V90" s="298"/>
      <c r="W90" s="298"/>
      <c r="X90" s="99">
        <v>8.98</v>
      </c>
      <c r="Y90" s="295">
        <f t="shared" si="28"/>
        <v>8.98</v>
      </c>
      <c r="Z90" s="295"/>
      <c r="AA90" s="295"/>
      <c r="AB90" s="295"/>
      <c r="AC90" s="299">
        <f t="shared" si="31"/>
        <v>10.86</v>
      </c>
      <c r="AD90" s="299"/>
      <c r="AE90" s="299"/>
      <c r="AF90" s="295">
        <f t="shared" si="30"/>
        <v>10.86</v>
      </c>
      <c r="AG90" s="295"/>
      <c r="AH90" s="295"/>
      <c r="AI90" s="295"/>
      <c r="AJ90" s="295"/>
      <c r="AK90" s="295"/>
    </row>
    <row r="91" spans="1:40" ht="24.75" customHeight="1">
      <c r="A91" s="26"/>
      <c r="B91" s="96" t="s">
        <v>128</v>
      </c>
      <c r="C91" s="296" t="s">
        <v>610</v>
      </c>
      <c r="D91" s="296"/>
      <c r="E91" s="296" t="s">
        <v>56</v>
      </c>
      <c r="F91" s="296"/>
      <c r="G91" s="300" t="s">
        <v>147</v>
      </c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96" t="s">
        <v>230</v>
      </c>
      <c r="U91" s="298">
        <v>3</v>
      </c>
      <c r="V91" s="298"/>
      <c r="W91" s="298"/>
      <c r="X91" s="99">
        <v>91.49</v>
      </c>
      <c r="Y91" s="295">
        <f t="shared" ref="Y91" si="32">IF(T91="","",ROUND(U91*X91,2))</f>
        <v>274.47000000000003</v>
      </c>
      <c r="Z91" s="295"/>
      <c r="AA91" s="295"/>
      <c r="AB91" s="295"/>
      <c r="AC91" s="299">
        <f t="shared" si="31"/>
        <v>110.66</v>
      </c>
      <c r="AD91" s="299"/>
      <c r="AE91" s="299"/>
      <c r="AF91" s="295">
        <f t="shared" ref="AF91" si="33">IF(T91="","",ROUND(U91*AC91,2))</f>
        <v>331.98</v>
      </c>
      <c r="AG91" s="295"/>
      <c r="AH91" s="295"/>
      <c r="AI91" s="295"/>
      <c r="AJ91" s="295"/>
      <c r="AK91" s="295"/>
    </row>
    <row r="92" spans="1:40" ht="24.75" customHeight="1">
      <c r="A92" s="26"/>
      <c r="B92" s="96" t="s">
        <v>374</v>
      </c>
      <c r="C92" s="296" t="s">
        <v>609</v>
      </c>
      <c r="D92" s="296"/>
      <c r="E92" s="296" t="s">
        <v>56</v>
      </c>
      <c r="F92" s="296"/>
      <c r="G92" s="300" t="s">
        <v>489</v>
      </c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96" t="s">
        <v>230</v>
      </c>
      <c r="U92" s="298">
        <v>21</v>
      </c>
      <c r="V92" s="298"/>
      <c r="W92" s="298"/>
      <c r="X92" s="99">
        <v>46.16</v>
      </c>
      <c r="Y92" s="295">
        <f t="shared" ref="Y92:Y106" si="34">IF(T92="","",ROUND(U92*X92,2))</f>
        <v>969.36</v>
      </c>
      <c r="Z92" s="295"/>
      <c r="AA92" s="295"/>
      <c r="AB92" s="295"/>
      <c r="AC92" s="299">
        <f t="shared" si="31"/>
        <v>55.83</v>
      </c>
      <c r="AD92" s="299"/>
      <c r="AE92" s="299"/>
      <c r="AF92" s="295">
        <f t="shared" ref="AF92:AF93" si="35">IF(T92="","",ROUND(U92*AC92,2))</f>
        <v>1172.43</v>
      </c>
      <c r="AG92" s="295"/>
      <c r="AH92" s="295"/>
      <c r="AI92" s="295"/>
      <c r="AJ92" s="295"/>
      <c r="AK92" s="295"/>
    </row>
    <row r="93" spans="1:40" ht="24.75" customHeight="1">
      <c r="A93" s="26"/>
      <c r="B93" s="96" t="s">
        <v>129</v>
      </c>
      <c r="C93" s="296"/>
      <c r="D93" s="296"/>
      <c r="E93" s="296"/>
      <c r="F93" s="296"/>
      <c r="G93" s="291" t="s">
        <v>145</v>
      </c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96" t="s">
        <v>230</v>
      </c>
      <c r="U93" s="298"/>
      <c r="V93" s="298"/>
      <c r="W93" s="298"/>
      <c r="X93" s="99"/>
      <c r="Y93" s="295">
        <f t="shared" si="34"/>
        <v>0</v>
      </c>
      <c r="Z93" s="295"/>
      <c r="AA93" s="295"/>
      <c r="AB93" s="295"/>
      <c r="AC93" s="299">
        <f t="shared" si="31"/>
        <v>0</v>
      </c>
      <c r="AD93" s="299"/>
      <c r="AE93" s="299"/>
      <c r="AF93" s="295">
        <f t="shared" si="35"/>
        <v>0</v>
      </c>
      <c r="AG93" s="295"/>
      <c r="AH93" s="295"/>
      <c r="AI93" s="295"/>
      <c r="AJ93" s="295"/>
      <c r="AK93" s="295"/>
    </row>
    <row r="94" spans="1:40" ht="25.5" customHeight="1">
      <c r="A94" s="26"/>
      <c r="B94" s="96" t="s">
        <v>375</v>
      </c>
      <c r="C94" s="297">
        <v>88503</v>
      </c>
      <c r="D94" s="296"/>
      <c r="E94" s="296" t="s">
        <v>56</v>
      </c>
      <c r="F94" s="296"/>
      <c r="G94" s="300" t="s">
        <v>267</v>
      </c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96" t="s">
        <v>230</v>
      </c>
      <c r="U94" s="298">
        <v>2</v>
      </c>
      <c r="V94" s="298"/>
      <c r="W94" s="298"/>
      <c r="X94" s="99">
        <v>664.51</v>
      </c>
      <c r="Y94" s="295">
        <f t="shared" si="34"/>
        <v>1329.02</v>
      </c>
      <c r="Z94" s="295"/>
      <c r="AA94" s="295"/>
      <c r="AB94" s="295"/>
      <c r="AC94" s="299">
        <f t="shared" si="31"/>
        <v>803.74</v>
      </c>
      <c r="AD94" s="299"/>
      <c r="AE94" s="299"/>
      <c r="AF94" s="295">
        <f t="shared" si="30"/>
        <v>1607.48</v>
      </c>
      <c r="AG94" s="295"/>
      <c r="AH94" s="295"/>
      <c r="AI94" s="295"/>
      <c r="AJ94" s="295"/>
      <c r="AK94" s="295"/>
    </row>
    <row r="95" spans="1:40" ht="36" customHeight="1">
      <c r="A95" s="26"/>
      <c r="B95" s="96" t="s">
        <v>130</v>
      </c>
      <c r="C95" s="296" t="s">
        <v>611</v>
      </c>
      <c r="D95" s="296"/>
      <c r="E95" s="296" t="s">
        <v>56</v>
      </c>
      <c r="F95" s="296"/>
      <c r="G95" s="300" t="s">
        <v>144</v>
      </c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96" t="s">
        <v>231</v>
      </c>
      <c r="U95" s="298">
        <v>2</v>
      </c>
      <c r="V95" s="298"/>
      <c r="W95" s="298"/>
      <c r="X95" s="99">
        <v>103.49</v>
      </c>
      <c r="Y95" s="295">
        <f t="shared" si="34"/>
        <v>206.98</v>
      </c>
      <c r="Z95" s="295"/>
      <c r="AA95" s="295"/>
      <c r="AB95" s="295"/>
      <c r="AC95" s="299">
        <f t="shared" si="31"/>
        <v>125.17</v>
      </c>
      <c r="AD95" s="299"/>
      <c r="AE95" s="299"/>
      <c r="AF95" s="295">
        <f t="shared" si="30"/>
        <v>250.34</v>
      </c>
      <c r="AG95" s="295"/>
      <c r="AH95" s="295"/>
      <c r="AI95" s="295"/>
      <c r="AJ95" s="295"/>
      <c r="AK95" s="295"/>
      <c r="AN95" s="107" t="s">
        <v>612</v>
      </c>
    </row>
    <row r="96" spans="1:40" ht="24" customHeight="1">
      <c r="A96" s="26"/>
      <c r="B96" s="96" t="s">
        <v>131</v>
      </c>
      <c r="C96" s="297" t="s">
        <v>649</v>
      </c>
      <c r="D96" s="296"/>
      <c r="E96" s="296"/>
      <c r="F96" s="296"/>
      <c r="G96" s="300" t="s">
        <v>143</v>
      </c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96" t="s">
        <v>231</v>
      </c>
      <c r="U96" s="298">
        <v>6</v>
      </c>
      <c r="V96" s="298"/>
      <c r="W96" s="298"/>
      <c r="X96" s="99">
        <v>61.04</v>
      </c>
      <c r="Y96" s="295">
        <f t="shared" si="34"/>
        <v>366.24</v>
      </c>
      <c r="Z96" s="295"/>
      <c r="AA96" s="295"/>
      <c r="AB96" s="295"/>
      <c r="AC96" s="299">
        <f t="shared" si="31"/>
        <v>73.83</v>
      </c>
      <c r="AD96" s="299"/>
      <c r="AE96" s="299"/>
      <c r="AF96" s="295">
        <f t="shared" si="30"/>
        <v>442.98</v>
      </c>
      <c r="AG96" s="295"/>
      <c r="AH96" s="295"/>
      <c r="AI96" s="295"/>
      <c r="AJ96" s="295"/>
      <c r="AK96" s="295"/>
    </row>
    <row r="97" spans="1:37" ht="22.15" customHeight="1">
      <c r="A97" s="26"/>
      <c r="B97" s="96" t="s">
        <v>376</v>
      </c>
      <c r="C97" s="297" t="s">
        <v>649</v>
      </c>
      <c r="D97" s="296"/>
      <c r="E97" s="296"/>
      <c r="F97" s="296"/>
      <c r="G97" s="300" t="s">
        <v>258</v>
      </c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96" t="s">
        <v>231</v>
      </c>
      <c r="U97" s="298">
        <v>6</v>
      </c>
      <c r="V97" s="298"/>
      <c r="W97" s="298"/>
      <c r="X97" s="99">
        <v>57.29</v>
      </c>
      <c r="Y97" s="295">
        <f t="shared" si="34"/>
        <v>343.74</v>
      </c>
      <c r="Z97" s="295"/>
      <c r="AA97" s="295"/>
      <c r="AB97" s="295"/>
      <c r="AC97" s="299">
        <f t="shared" si="31"/>
        <v>69.290000000000006</v>
      </c>
      <c r="AD97" s="299"/>
      <c r="AE97" s="299"/>
      <c r="AF97" s="295">
        <f t="shared" si="30"/>
        <v>415.74</v>
      </c>
      <c r="AG97" s="295"/>
      <c r="AH97" s="295"/>
      <c r="AI97" s="295"/>
      <c r="AJ97" s="295"/>
      <c r="AK97" s="295"/>
    </row>
    <row r="98" spans="1:37" ht="43.15" customHeight="1">
      <c r="A98" s="26"/>
      <c r="B98" s="96" t="s">
        <v>377</v>
      </c>
      <c r="C98" s="296" t="s">
        <v>613</v>
      </c>
      <c r="D98" s="296"/>
      <c r="E98" s="296" t="s">
        <v>56</v>
      </c>
      <c r="F98" s="296"/>
      <c r="G98" s="300" t="s">
        <v>462</v>
      </c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96" t="s">
        <v>231</v>
      </c>
      <c r="U98" s="298">
        <v>6</v>
      </c>
      <c r="V98" s="298"/>
      <c r="W98" s="298"/>
      <c r="X98" s="99">
        <v>39.130000000000003</v>
      </c>
      <c r="Y98" s="295">
        <f t="shared" si="34"/>
        <v>234.78</v>
      </c>
      <c r="Z98" s="295"/>
      <c r="AA98" s="295"/>
      <c r="AB98" s="295"/>
      <c r="AC98" s="299">
        <f t="shared" si="31"/>
        <v>47.33</v>
      </c>
      <c r="AD98" s="299"/>
      <c r="AE98" s="299"/>
      <c r="AF98" s="295">
        <f t="shared" si="30"/>
        <v>283.98</v>
      </c>
      <c r="AG98" s="295"/>
      <c r="AH98" s="295"/>
      <c r="AI98" s="295"/>
      <c r="AJ98" s="295"/>
      <c r="AK98" s="295"/>
    </row>
    <row r="99" spans="1:37" ht="24.75" customHeight="1">
      <c r="A99" s="26"/>
      <c r="B99" s="96" t="s">
        <v>132</v>
      </c>
      <c r="C99" s="297"/>
      <c r="D99" s="296"/>
      <c r="E99" s="296"/>
      <c r="F99" s="296"/>
      <c r="G99" s="291" t="s">
        <v>337</v>
      </c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134" t="s">
        <v>231</v>
      </c>
      <c r="U99" s="298"/>
      <c r="V99" s="298"/>
      <c r="W99" s="298"/>
      <c r="X99" s="99"/>
      <c r="Y99" s="295"/>
      <c r="Z99" s="295"/>
      <c r="AA99" s="295"/>
      <c r="AB99" s="295"/>
      <c r="AC99" s="299"/>
      <c r="AD99" s="299"/>
      <c r="AE99" s="299"/>
      <c r="AF99" s="295"/>
      <c r="AG99" s="295"/>
      <c r="AH99" s="295"/>
      <c r="AI99" s="295"/>
      <c r="AJ99" s="295"/>
      <c r="AK99" s="295"/>
    </row>
    <row r="100" spans="1:37" ht="24.75" customHeight="1">
      <c r="A100" s="26"/>
      <c r="B100" s="96" t="s">
        <v>133</v>
      </c>
      <c r="C100" s="297"/>
      <c r="D100" s="296"/>
      <c r="E100" s="296"/>
      <c r="F100" s="296"/>
      <c r="G100" s="291" t="s">
        <v>336</v>
      </c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134" t="s">
        <v>231</v>
      </c>
      <c r="U100" s="298"/>
      <c r="V100" s="298"/>
      <c r="W100" s="298"/>
      <c r="X100" s="99"/>
      <c r="Y100" s="295"/>
      <c r="Z100" s="295"/>
      <c r="AA100" s="295"/>
      <c r="AB100" s="295"/>
      <c r="AC100" s="299"/>
      <c r="AD100" s="299"/>
      <c r="AE100" s="299"/>
      <c r="AF100" s="295"/>
      <c r="AG100" s="295"/>
      <c r="AH100" s="295"/>
      <c r="AI100" s="295"/>
      <c r="AJ100" s="295"/>
      <c r="AK100" s="295"/>
    </row>
    <row r="101" spans="1:37" ht="24.75" customHeight="1">
      <c r="A101" s="26"/>
      <c r="B101" s="96" t="s">
        <v>134</v>
      </c>
      <c r="C101" s="296" t="s">
        <v>650</v>
      </c>
      <c r="D101" s="296"/>
      <c r="E101" s="296" t="s">
        <v>56</v>
      </c>
      <c r="F101" s="296"/>
      <c r="G101" s="300" t="s">
        <v>463</v>
      </c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101" t="s">
        <v>57</v>
      </c>
      <c r="U101" s="298">
        <v>19</v>
      </c>
      <c r="V101" s="298"/>
      <c r="W101" s="298"/>
      <c r="X101" s="108">
        <v>34.82</v>
      </c>
      <c r="Y101" s="295">
        <f t="shared" si="34"/>
        <v>661.58</v>
      </c>
      <c r="Z101" s="295"/>
      <c r="AA101" s="295"/>
      <c r="AB101" s="295"/>
      <c r="AC101" s="299">
        <f t="shared" si="31"/>
        <v>42.12</v>
      </c>
      <c r="AD101" s="299"/>
      <c r="AE101" s="299"/>
      <c r="AF101" s="295">
        <f t="shared" ref="AF101:AF106" si="36">IF(T101="","",ROUND(U101*AC101,2))</f>
        <v>800.28</v>
      </c>
      <c r="AG101" s="295"/>
      <c r="AH101" s="295"/>
      <c r="AI101" s="295"/>
      <c r="AJ101" s="295"/>
      <c r="AK101" s="295"/>
    </row>
    <row r="102" spans="1:37" ht="24.75" customHeight="1">
      <c r="A102" s="26"/>
      <c r="B102" s="96" t="s">
        <v>135</v>
      </c>
      <c r="C102" s="296"/>
      <c r="D102" s="296"/>
      <c r="E102" s="296"/>
      <c r="F102" s="296"/>
      <c r="G102" s="301" t="s">
        <v>464</v>
      </c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134" t="s">
        <v>57</v>
      </c>
      <c r="U102" s="298"/>
      <c r="V102" s="298"/>
      <c r="W102" s="298"/>
      <c r="X102" s="99"/>
      <c r="Y102" s="295">
        <f t="shared" si="34"/>
        <v>0</v>
      </c>
      <c r="Z102" s="295"/>
      <c r="AA102" s="295"/>
      <c r="AB102" s="295"/>
      <c r="AC102" s="299">
        <f t="shared" si="31"/>
        <v>0</v>
      </c>
      <c r="AD102" s="299"/>
      <c r="AE102" s="299"/>
      <c r="AF102" s="295">
        <f t="shared" si="36"/>
        <v>0</v>
      </c>
      <c r="AG102" s="295"/>
      <c r="AH102" s="295"/>
      <c r="AI102" s="295"/>
      <c r="AJ102" s="295"/>
      <c r="AK102" s="295"/>
    </row>
    <row r="103" spans="1:37" ht="24.75" customHeight="1">
      <c r="A103" s="26"/>
      <c r="B103" s="96" t="s">
        <v>136</v>
      </c>
      <c r="C103" s="296"/>
      <c r="D103" s="296"/>
      <c r="E103" s="296"/>
      <c r="F103" s="296"/>
      <c r="G103" s="301" t="s">
        <v>465</v>
      </c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134" t="s">
        <v>57</v>
      </c>
      <c r="U103" s="298"/>
      <c r="V103" s="298"/>
      <c r="W103" s="298"/>
      <c r="X103" s="99"/>
      <c r="Y103" s="295">
        <f t="shared" si="34"/>
        <v>0</v>
      </c>
      <c r="Z103" s="295"/>
      <c r="AA103" s="295"/>
      <c r="AB103" s="295"/>
      <c r="AC103" s="299">
        <f t="shared" si="31"/>
        <v>0</v>
      </c>
      <c r="AD103" s="299"/>
      <c r="AE103" s="299"/>
      <c r="AF103" s="295">
        <f t="shared" si="36"/>
        <v>0</v>
      </c>
      <c r="AG103" s="295"/>
      <c r="AH103" s="295"/>
      <c r="AI103" s="295"/>
      <c r="AJ103" s="295"/>
      <c r="AK103" s="295"/>
    </row>
    <row r="104" spans="1:37" ht="21.6" customHeight="1">
      <c r="A104" s="26"/>
      <c r="B104" s="96" t="s">
        <v>137</v>
      </c>
      <c r="C104" s="296"/>
      <c r="D104" s="296"/>
      <c r="E104" s="296"/>
      <c r="F104" s="296"/>
      <c r="G104" s="301" t="s">
        <v>466</v>
      </c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134" t="s">
        <v>57</v>
      </c>
      <c r="U104" s="298"/>
      <c r="V104" s="298"/>
      <c r="W104" s="298"/>
      <c r="X104" s="99"/>
      <c r="Y104" s="295">
        <f t="shared" si="34"/>
        <v>0</v>
      </c>
      <c r="Z104" s="295"/>
      <c r="AA104" s="295"/>
      <c r="AB104" s="295"/>
      <c r="AC104" s="299">
        <f t="shared" si="31"/>
        <v>0</v>
      </c>
      <c r="AD104" s="299"/>
      <c r="AE104" s="299"/>
      <c r="AF104" s="295">
        <f t="shared" si="36"/>
        <v>0</v>
      </c>
      <c r="AG104" s="295"/>
      <c r="AH104" s="295"/>
      <c r="AI104" s="295"/>
      <c r="AJ104" s="295"/>
      <c r="AK104" s="295"/>
    </row>
    <row r="105" spans="1:37" ht="24.75" customHeight="1">
      <c r="A105" s="26"/>
      <c r="B105" s="96" t="s">
        <v>138</v>
      </c>
      <c r="C105" s="297"/>
      <c r="D105" s="296"/>
      <c r="E105" s="296"/>
      <c r="F105" s="296"/>
      <c r="G105" s="291" t="s">
        <v>467</v>
      </c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134" t="s">
        <v>231</v>
      </c>
      <c r="U105" s="298"/>
      <c r="V105" s="298"/>
      <c r="W105" s="298"/>
      <c r="X105" s="99"/>
      <c r="Y105" s="295">
        <f t="shared" si="34"/>
        <v>0</v>
      </c>
      <c r="Z105" s="295"/>
      <c r="AA105" s="295"/>
      <c r="AB105" s="295"/>
      <c r="AC105" s="299">
        <f t="shared" si="31"/>
        <v>0</v>
      </c>
      <c r="AD105" s="299"/>
      <c r="AE105" s="299"/>
      <c r="AF105" s="295">
        <f t="shared" si="36"/>
        <v>0</v>
      </c>
      <c r="AG105" s="295"/>
      <c r="AH105" s="295"/>
      <c r="AI105" s="295"/>
      <c r="AJ105" s="295"/>
      <c r="AK105" s="295"/>
    </row>
    <row r="106" spans="1:37" ht="24.75" customHeight="1">
      <c r="A106" s="26"/>
      <c r="B106" s="96" t="s">
        <v>139</v>
      </c>
      <c r="C106" s="297"/>
      <c r="D106" s="296"/>
      <c r="E106" s="296"/>
      <c r="F106" s="296"/>
      <c r="G106" s="291" t="s">
        <v>468</v>
      </c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134" t="s">
        <v>231</v>
      </c>
      <c r="U106" s="298"/>
      <c r="V106" s="298"/>
      <c r="W106" s="298"/>
      <c r="X106" s="99"/>
      <c r="Y106" s="295">
        <f t="shared" si="34"/>
        <v>0</v>
      </c>
      <c r="Z106" s="295"/>
      <c r="AA106" s="295"/>
      <c r="AB106" s="295"/>
      <c r="AC106" s="299">
        <f t="shared" si="31"/>
        <v>0</v>
      </c>
      <c r="AD106" s="299"/>
      <c r="AE106" s="299"/>
      <c r="AF106" s="295">
        <f t="shared" si="36"/>
        <v>0</v>
      </c>
      <c r="AG106" s="295"/>
      <c r="AH106" s="295"/>
      <c r="AI106" s="295"/>
      <c r="AJ106" s="295"/>
      <c r="AK106" s="295"/>
    </row>
    <row r="107" spans="1:37" ht="43.5" customHeight="1">
      <c r="A107" s="26"/>
      <c r="B107" s="96" t="s">
        <v>268</v>
      </c>
      <c r="C107" s="297">
        <v>95634</v>
      </c>
      <c r="D107" s="296"/>
      <c r="E107" s="296" t="s">
        <v>56</v>
      </c>
      <c r="F107" s="296"/>
      <c r="G107" s="304" t="s">
        <v>490</v>
      </c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96" t="s">
        <v>231</v>
      </c>
      <c r="U107" s="298">
        <v>20</v>
      </c>
      <c r="V107" s="298"/>
      <c r="W107" s="298"/>
      <c r="X107" s="99">
        <v>80.84</v>
      </c>
      <c r="Y107" s="295">
        <f t="shared" ref="Y107:Y160" si="37">IF(T107="","",ROUND(U107*X107,2))</f>
        <v>1616.8</v>
      </c>
      <c r="Z107" s="295"/>
      <c r="AA107" s="295"/>
      <c r="AB107" s="295"/>
      <c r="AC107" s="299">
        <f t="shared" si="31"/>
        <v>97.78</v>
      </c>
      <c r="AD107" s="299"/>
      <c r="AE107" s="299"/>
      <c r="AF107" s="295">
        <f>IF(T107="","",ROUND(U107*AC107,2))</f>
        <v>1955.6</v>
      </c>
      <c r="AG107" s="295"/>
      <c r="AH107" s="295"/>
      <c r="AI107" s="295"/>
      <c r="AJ107" s="295"/>
      <c r="AK107" s="295"/>
    </row>
    <row r="108" spans="1:37" ht="26.25" customHeight="1">
      <c r="A108" s="26"/>
      <c r="B108" s="96" t="s">
        <v>140</v>
      </c>
      <c r="C108" s="297">
        <v>86901</v>
      </c>
      <c r="D108" s="296"/>
      <c r="E108" s="296" t="s">
        <v>56</v>
      </c>
      <c r="F108" s="296"/>
      <c r="G108" s="304" t="s">
        <v>491</v>
      </c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96" t="s">
        <v>231</v>
      </c>
      <c r="U108" s="298">
        <v>4</v>
      </c>
      <c r="V108" s="298"/>
      <c r="W108" s="298"/>
      <c r="X108" s="99">
        <v>107.8</v>
      </c>
      <c r="Y108" s="295">
        <f t="shared" si="37"/>
        <v>431.2</v>
      </c>
      <c r="Z108" s="295"/>
      <c r="AA108" s="295"/>
      <c r="AB108" s="295"/>
      <c r="AC108" s="299">
        <f t="shared" si="31"/>
        <v>130.38999999999999</v>
      </c>
      <c r="AD108" s="299"/>
      <c r="AE108" s="299"/>
      <c r="AF108" s="295">
        <f>IF(T108="","",ROUND(U108*AC108,2))</f>
        <v>521.55999999999995</v>
      </c>
      <c r="AG108" s="295"/>
      <c r="AH108" s="295"/>
      <c r="AI108" s="295"/>
      <c r="AJ108" s="295"/>
      <c r="AK108" s="295"/>
    </row>
    <row r="109" spans="1:37" ht="60.75" customHeight="1">
      <c r="A109" s="26"/>
      <c r="B109" s="96"/>
      <c r="C109" s="297"/>
      <c r="D109" s="296"/>
      <c r="E109" s="296"/>
      <c r="F109" s="296"/>
      <c r="G109" s="301" t="s">
        <v>641</v>
      </c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134" t="s">
        <v>231</v>
      </c>
      <c r="U109" s="298"/>
      <c r="V109" s="298"/>
      <c r="W109" s="298"/>
      <c r="X109" s="99"/>
      <c r="Y109" s="295"/>
      <c r="Z109" s="295"/>
      <c r="AA109" s="295"/>
      <c r="AB109" s="295"/>
      <c r="AC109" s="299"/>
      <c r="AD109" s="299"/>
      <c r="AE109" s="299"/>
      <c r="AF109" s="295"/>
      <c r="AG109" s="295"/>
      <c r="AH109" s="295"/>
      <c r="AI109" s="295"/>
      <c r="AJ109" s="295"/>
      <c r="AK109" s="295"/>
    </row>
    <row r="110" spans="1:37" ht="17.25" customHeight="1">
      <c r="A110" s="26"/>
      <c r="B110" s="110" t="s">
        <v>269</v>
      </c>
      <c r="C110" s="282">
        <v>6171</v>
      </c>
      <c r="D110" s="283"/>
      <c r="E110" s="283" t="s">
        <v>56</v>
      </c>
      <c r="F110" s="283"/>
      <c r="G110" s="306" t="s">
        <v>638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110" t="s">
        <v>231</v>
      </c>
      <c r="U110" s="285">
        <v>12</v>
      </c>
      <c r="V110" s="285"/>
      <c r="W110" s="285"/>
      <c r="X110" s="111">
        <v>20.09</v>
      </c>
      <c r="Y110" s="286">
        <f t="shared" si="37"/>
        <v>241.08</v>
      </c>
      <c r="Z110" s="286"/>
      <c r="AA110" s="286"/>
      <c r="AB110" s="286"/>
      <c r="AC110" s="290">
        <f t="shared" si="31"/>
        <v>24.3</v>
      </c>
      <c r="AD110" s="290"/>
      <c r="AE110" s="290"/>
      <c r="AF110" s="286">
        <f t="shared" ref="AF110:AF156" si="38">IF(T110="","",ROUND(U110*AC110,2))</f>
        <v>291.60000000000002</v>
      </c>
      <c r="AG110" s="286"/>
      <c r="AH110" s="286"/>
      <c r="AI110" s="286"/>
      <c r="AJ110" s="286"/>
      <c r="AK110" s="286"/>
    </row>
    <row r="111" spans="1:37" ht="50.25" customHeight="1">
      <c r="A111" s="26"/>
      <c r="B111" s="96" t="s">
        <v>378</v>
      </c>
      <c r="C111" s="297">
        <v>86927</v>
      </c>
      <c r="D111" s="296"/>
      <c r="E111" s="296" t="s">
        <v>56</v>
      </c>
      <c r="F111" s="296"/>
      <c r="G111" s="304" t="s">
        <v>492</v>
      </c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96" t="s">
        <v>230</v>
      </c>
      <c r="U111" s="298">
        <v>1</v>
      </c>
      <c r="V111" s="298"/>
      <c r="W111" s="298"/>
      <c r="X111" s="99">
        <v>197.17</v>
      </c>
      <c r="Y111" s="295">
        <f t="shared" ref="Y111:Y119" si="39">IF(T111="","",ROUND(U111*X111,2))</f>
        <v>197.17</v>
      </c>
      <c r="Z111" s="295"/>
      <c r="AA111" s="295"/>
      <c r="AB111" s="295"/>
      <c r="AC111" s="299">
        <f t="shared" si="31"/>
        <v>238.48</v>
      </c>
      <c r="AD111" s="299"/>
      <c r="AE111" s="299"/>
      <c r="AF111" s="295">
        <f t="shared" si="38"/>
        <v>238.48</v>
      </c>
      <c r="AG111" s="295"/>
      <c r="AH111" s="295"/>
      <c r="AI111" s="295"/>
      <c r="AJ111" s="295"/>
      <c r="AK111" s="295"/>
    </row>
    <row r="112" spans="1:37" ht="23.45" customHeight="1">
      <c r="A112" s="26"/>
      <c r="B112" s="96" t="s">
        <v>379</v>
      </c>
      <c r="C112" s="297">
        <v>88504</v>
      </c>
      <c r="D112" s="296"/>
      <c r="E112" s="296" t="s">
        <v>56</v>
      </c>
      <c r="F112" s="296"/>
      <c r="G112" s="304" t="s">
        <v>461</v>
      </c>
      <c r="H112" s="300"/>
      <c r="I112" s="300"/>
      <c r="J112" s="300"/>
      <c r="K112" s="300"/>
      <c r="L112" s="300"/>
      <c r="M112" s="300"/>
      <c r="N112" s="300"/>
      <c r="O112" s="300"/>
      <c r="P112" s="300"/>
      <c r="Q112" s="300"/>
      <c r="R112" s="300"/>
      <c r="S112" s="300"/>
      <c r="T112" s="96" t="s">
        <v>230</v>
      </c>
      <c r="U112" s="298">
        <v>19</v>
      </c>
      <c r="V112" s="298"/>
      <c r="W112" s="298"/>
      <c r="X112" s="99">
        <v>525.89</v>
      </c>
      <c r="Y112" s="295">
        <f t="shared" si="39"/>
        <v>9991.91</v>
      </c>
      <c r="Z112" s="295"/>
      <c r="AA112" s="295"/>
      <c r="AB112" s="295"/>
      <c r="AC112" s="299">
        <f t="shared" si="31"/>
        <v>636.07000000000005</v>
      </c>
      <c r="AD112" s="299"/>
      <c r="AE112" s="299"/>
      <c r="AF112" s="295">
        <f t="shared" si="38"/>
        <v>12085.33</v>
      </c>
      <c r="AG112" s="295"/>
      <c r="AH112" s="295"/>
      <c r="AI112" s="295"/>
      <c r="AJ112" s="295"/>
      <c r="AK112" s="295"/>
    </row>
    <row r="113" spans="1:45" ht="29.25" customHeight="1">
      <c r="A113" s="26"/>
      <c r="B113" s="96" t="s">
        <v>380</v>
      </c>
      <c r="C113" s="297">
        <v>86911</v>
      </c>
      <c r="D113" s="296"/>
      <c r="E113" s="296" t="s">
        <v>56</v>
      </c>
      <c r="F113" s="296"/>
      <c r="G113" s="304" t="s">
        <v>493</v>
      </c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96" t="s">
        <v>230</v>
      </c>
      <c r="U113" s="298">
        <v>8</v>
      </c>
      <c r="V113" s="298"/>
      <c r="W113" s="298"/>
      <c r="X113" s="99">
        <v>33.28</v>
      </c>
      <c r="Y113" s="295">
        <f t="shared" si="39"/>
        <v>266.24</v>
      </c>
      <c r="Z113" s="295"/>
      <c r="AA113" s="295"/>
      <c r="AB113" s="295"/>
      <c r="AC113" s="299">
        <f t="shared" si="31"/>
        <v>40.25</v>
      </c>
      <c r="AD113" s="299"/>
      <c r="AE113" s="299"/>
      <c r="AF113" s="295">
        <f t="shared" si="38"/>
        <v>322</v>
      </c>
      <c r="AG113" s="295"/>
      <c r="AH113" s="295"/>
      <c r="AI113" s="295"/>
      <c r="AJ113" s="295"/>
      <c r="AK113" s="295"/>
    </row>
    <row r="114" spans="1:45" s="141" customFormat="1" ht="35.25" customHeight="1">
      <c r="A114" s="140"/>
      <c r="B114" s="96" t="s">
        <v>381</v>
      </c>
      <c r="C114" s="297">
        <v>95470</v>
      </c>
      <c r="D114" s="296"/>
      <c r="E114" s="296" t="s">
        <v>56</v>
      </c>
      <c r="F114" s="296"/>
      <c r="G114" s="304" t="s">
        <v>494</v>
      </c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96" t="s">
        <v>230</v>
      </c>
      <c r="U114" s="298">
        <v>6</v>
      </c>
      <c r="V114" s="298"/>
      <c r="W114" s="298"/>
      <c r="X114" s="99">
        <v>170.09</v>
      </c>
      <c r="Y114" s="295">
        <f t="shared" si="39"/>
        <v>1020.54</v>
      </c>
      <c r="Z114" s="295"/>
      <c r="AA114" s="295"/>
      <c r="AB114" s="295"/>
      <c r="AC114" s="299">
        <f t="shared" si="31"/>
        <v>205.73</v>
      </c>
      <c r="AD114" s="299"/>
      <c r="AE114" s="299"/>
      <c r="AF114" s="295">
        <f t="shared" si="38"/>
        <v>1234.3800000000001</v>
      </c>
      <c r="AG114" s="295"/>
      <c r="AH114" s="295"/>
      <c r="AI114" s="295"/>
      <c r="AJ114" s="295"/>
      <c r="AK114" s="295"/>
      <c r="AS114" s="142"/>
    </row>
    <row r="115" spans="1:45" ht="24" customHeight="1">
      <c r="A115" s="26"/>
      <c r="B115" s="96" t="s">
        <v>382</v>
      </c>
      <c r="C115" s="297">
        <v>40729</v>
      </c>
      <c r="D115" s="296"/>
      <c r="E115" s="296" t="s">
        <v>56</v>
      </c>
      <c r="F115" s="296"/>
      <c r="G115" s="304" t="s">
        <v>495</v>
      </c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96" t="s">
        <v>230</v>
      </c>
      <c r="U115" s="298">
        <v>6</v>
      </c>
      <c r="V115" s="298"/>
      <c r="W115" s="298"/>
      <c r="X115" s="99">
        <v>197.42</v>
      </c>
      <c r="Y115" s="295">
        <f t="shared" si="39"/>
        <v>1184.52</v>
      </c>
      <c r="Z115" s="295"/>
      <c r="AA115" s="295"/>
      <c r="AB115" s="295"/>
      <c r="AC115" s="299">
        <f t="shared" si="31"/>
        <v>238.78</v>
      </c>
      <c r="AD115" s="299"/>
      <c r="AE115" s="299"/>
      <c r="AF115" s="295">
        <f t="shared" si="38"/>
        <v>1432.68</v>
      </c>
      <c r="AG115" s="295"/>
      <c r="AH115" s="295"/>
      <c r="AI115" s="295"/>
      <c r="AJ115" s="295"/>
      <c r="AK115" s="295"/>
    </row>
    <row r="116" spans="1:45" ht="28.15" customHeight="1">
      <c r="A116" s="26"/>
      <c r="B116" s="96" t="s">
        <v>383</v>
      </c>
      <c r="C116" s="297">
        <v>89356</v>
      </c>
      <c r="D116" s="296"/>
      <c r="E116" s="296" t="s">
        <v>56</v>
      </c>
      <c r="F116" s="296"/>
      <c r="G116" s="304" t="s">
        <v>496</v>
      </c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96" t="s">
        <v>57</v>
      </c>
      <c r="U116" s="298">
        <v>113.77</v>
      </c>
      <c r="V116" s="298"/>
      <c r="W116" s="298"/>
      <c r="X116" s="99">
        <v>13.79</v>
      </c>
      <c r="Y116" s="295">
        <f t="shared" si="39"/>
        <v>1568.89</v>
      </c>
      <c r="Z116" s="295"/>
      <c r="AA116" s="295"/>
      <c r="AB116" s="295"/>
      <c r="AC116" s="299">
        <f t="shared" si="31"/>
        <v>16.68</v>
      </c>
      <c r="AD116" s="299"/>
      <c r="AE116" s="299"/>
      <c r="AF116" s="295">
        <f t="shared" si="38"/>
        <v>1897.68</v>
      </c>
      <c r="AG116" s="295"/>
      <c r="AH116" s="295"/>
      <c r="AI116" s="295"/>
      <c r="AJ116" s="295"/>
      <c r="AK116" s="295"/>
    </row>
    <row r="117" spans="1:45" ht="24.75" customHeight="1">
      <c r="A117" s="26"/>
      <c r="B117" s="96" t="s">
        <v>384</v>
      </c>
      <c r="C117" s="297">
        <v>89448</v>
      </c>
      <c r="D117" s="296"/>
      <c r="E117" s="296" t="s">
        <v>56</v>
      </c>
      <c r="F117" s="296"/>
      <c r="G117" s="304" t="s">
        <v>497</v>
      </c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96" t="s">
        <v>57</v>
      </c>
      <c r="U117" s="298">
        <v>1.65</v>
      </c>
      <c r="V117" s="298"/>
      <c r="W117" s="298"/>
      <c r="X117" s="99">
        <v>8.4</v>
      </c>
      <c r="Y117" s="295">
        <f t="shared" si="39"/>
        <v>13.86</v>
      </c>
      <c r="Z117" s="295"/>
      <c r="AA117" s="295"/>
      <c r="AB117" s="295"/>
      <c r="AC117" s="299">
        <f t="shared" si="31"/>
        <v>10.16</v>
      </c>
      <c r="AD117" s="299"/>
      <c r="AE117" s="299"/>
      <c r="AF117" s="295">
        <f t="shared" si="38"/>
        <v>16.760000000000002</v>
      </c>
      <c r="AG117" s="295"/>
      <c r="AH117" s="295"/>
      <c r="AI117" s="295"/>
      <c r="AJ117" s="295"/>
      <c r="AK117" s="295"/>
    </row>
    <row r="118" spans="1:45" ht="23.45" customHeight="1">
      <c r="A118" s="26"/>
      <c r="B118" s="96" t="s">
        <v>385</v>
      </c>
      <c r="C118" s="297">
        <v>89449</v>
      </c>
      <c r="D118" s="296"/>
      <c r="E118" s="296" t="s">
        <v>56</v>
      </c>
      <c r="F118" s="296"/>
      <c r="G118" s="304" t="s">
        <v>498</v>
      </c>
      <c r="H118" s="300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96" t="s">
        <v>57</v>
      </c>
      <c r="U118" s="298">
        <v>15.76</v>
      </c>
      <c r="V118" s="298"/>
      <c r="W118" s="298"/>
      <c r="X118" s="99">
        <v>10.130000000000001</v>
      </c>
      <c r="Y118" s="295">
        <f t="shared" si="39"/>
        <v>159.65</v>
      </c>
      <c r="Z118" s="295"/>
      <c r="AA118" s="295"/>
      <c r="AB118" s="295"/>
      <c r="AC118" s="299">
        <f t="shared" ref="AC118:AC149" si="40">IF(T118="","",ROUND(X118*(1+$AG$18),2))</f>
        <v>12.25</v>
      </c>
      <c r="AD118" s="299"/>
      <c r="AE118" s="299"/>
      <c r="AF118" s="295">
        <f t="shared" si="38"/>
        <v>193.06</v>
      </c>
      <c r="AG118" s="295"/>
      <c r="AH118" s="295"/>
      <c r="AI118" s="295"/>
      <c r="AJ118" s="295"/>
      <c r="AK118" s="295"/>
    </row>
    <row r="119" spans="1:45" ht="23.45" customHeight="1">
      <c r="A119" s="26"/>
      <c r="B119" s="96" t="s">
        <v>386</v>
      </c>
      <c r="C119" s="297">
        <v>89450</v>
      </c>
      <c r="D119" s="296"/>
      <c r="E119" s="296" t="s">
        <v>56</v>
      </c>
      <c r="F119" s="296"/>
      <c r="G119" s="304" t="s">
        <v>499</v>
      </c>
      <c r="H119" s="300"/>
      <c r="I119" s="300"/>
      <c r="J119" s="300"/>
      <c r="K119" s="300"/>
      <c r="L119" s="300"/>
      <c r="M119" s="300"/>
      <c r="N119" s="300"/>
      <c r="O119" s="300"/>
      <c r="P119" s="300"/>
      <c r="Q119" s="300"/>
      <c r="R119" s="300"/>
      <c r="S119" s="300"/>
      <c r="T119" s="96" t="s">
        <v>57</v>
      </c>
      <c r="U119" s="298">
        <v>0.36</v>
      </c>
      <c r="V119" s="298"/>
      <c r="W119" s="298"/>
      <c r="X119" s="99">
        <v>15.85</v>
      </c>
      <c r="Y119" s="295">
        <f t="shared" si="39"/>
        <v>5.71</v>
      </c>
      <c r="Z119" s="295"/>
      <c r="AA119" s="295"/>
      <c r="AB119" s="295"/>
      <c r="AC119" s="299">
        <f t="shared" si="40"/>
        <v>19.170000000000002</v>
      </c>
      <c r="AD119" s="299"/>
      <c r="AE119" s="299"/>
      <c r="AF119" s="295">
        <f t="shared" ref="AF119" si="41">IF(T119="","",ROUND(U119*AC119,2))</f>
        <v>6.9</v>
      </c>
      <c r="AG119" s="295"/>
      <c r="AH119" s="295"/>
      <c r="AI119" s="295"/>
      <c r="AJ119" s="295"/>
      <c r="AK119" s="295"/>
    </row>
    <row r="120" spans="1:45" ht="23.45" customHeight="1">
      <c r="A120" s="26"/>
      <c r="B120" s="96" t="s">
        <v>387</v>
      </c>
      <c r="C120" s="297">
        <v>89352</v>
      </c>
      <c r="D120" s="296"/>
      <c r="E120" s="296" t="s">
        <v>56</v>
      </c>
      <c r="F120" s="296"/>
      <c r="G120" s="304" t="s">
        <v>500</v>
      </c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96" t="s">
        <v>229</v>
      </c>
      <c r="U120" s="298">
        <v>1</v>
      </c>
      <c r="V120" s="298"/>
      <c r="W120" s="298"/>
      <c r="X120" s="99">
        <v>20.9</v>
      </c>
      <c r="Y120" s="295">
        <f t="shared" ref="Y120" si="42">IF(T120="","",ROUND(U120*X120,2))</f>
        <v>20.9</v>
      </c>
      <c r="Z120" s="295"/>
      <c r="AA120" s="295"/>
      <c r="AB120" s="295"/>
      <c r="AC120" s="299">
        <f t="shared" si="40"/>
        <v>25.28</v>
      </c>
      <c r="AD120" s="299"/>
      <c r="AE120" s="299"/>
      <c r="AF120" s="295">
        <f t="shared" si="38"/>
        <v>25.28</v>
      </c>
      <c r="AG120" s="295"/>
      <c r="AH120" s="295"/>
      <c r="AI120" s="295"/>
      <c r="AJ120" s="295"/>
      <c r="AK120" s="295"/>
    </row>
    <row r="121" spans="1:45" ht="23.45" customHeight="1">
      <c r="A121" s="26"/>
      <c r="B121" s="96" t="s">
        <v>388</v>
      </c>
      <c r="C121" s="297">
        <v>828</v>
      </c>
      <c r="D121" s="296"/>
      <c r="E121" s="296" t="s">
        <v>56</v>
      </c>
      <c r="F121" s="296"/>
      <c r="G121" s="304" t="s">
        <v>501</v>
      </c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96" t="s">
        <v>229</v>
      </c>
      <c r="U121" s="298">
        <v>20</v>
      </c>
      <c r="V121" s="298"/>
      <c r="W121" s="298"/>
      <c r="X121" s="99">
        <v>0.37</v>
      </c>
      <c r="Y121" s="295">
        <f t="shared" ref="Y121:Y157" si="43">IF(T121="","",ROUND(U121*X121,2))</f>
        <v>7.4</v>
      </c>
      <c r="Z121" s="295"/>
      <c r="AA121" s="295"/>
      <c r="AB121" s="295"/>
      <c r="AC121" s="299">
        <f t="shared" si="40"/>
        <v>0.45</v>
      </c>
      <c r="AD121" s="299"/>
      <c r="AE121" s="299"/>
      <c r="AF121" s="295">
        <f t="shared" si="38"/>
        <v>9</v>
      </c>
      <c r="AG121" s="295"/>
      <c r="AH121" s="295"/>
      <c r="AI121" s="295"/>
      <c r="AJ121" s="295"/>
      <c r="AK121" s="295"/>
    </row>
    <row r="122" spans="1:45" ht="23.45" customHeight="1">
      <c r="A122" s="26"/>
      <c r="B122" s="96" t="s">
        <v>389</v>
      </c>
      <c r="C122" s="297">
        <v>813</v>
      </c>
      <c r="D122" s="296"/>
      <c r="E122" s="296" t="s">
        <v>56</v>
      </c>
      <c r="F122" s="296"/>
      <c r="G122" s="304" t="s">
        <v>502</v>
      </c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96" t="s">
        <v>229</v>
      </c>
      <c r="U122" s="298">
        <v>1</v>
      </c>
      <c r="V122" s="298"/>
      <c r="W122" s="298"/>
      <c r="X122" s="99">
        <v>3.37</v>
      </c>
      <c r="Y122" s="295">
        <f t="shared" si="43"/>
        <v>3.37</v>
      </c>
      <c r="Z122" s="295"/>
      <c r="AA122" s="295"/>
      <c r="AB122" s="295"/>
      <c r="AC122" s="299">
        <f t="shared" si="40"/>
        <v>4.08</v>
      </c>
      <c r="AD122" s="299"/>
      <c r="AE122" s="299"/>
      <c r="AF122" s="295">
        <f t="shared" si="38"/>
        <v>4.08</v>
      </c>
      <c r="AG122" s="295"/>
      <c r="AH122" s="295"/>
      <c r="AI122" s="295"/>
      <c r="AJ122" s="295"/>
      <c r="AK122" s="295"/>
    </row>
    <row r="123" spans="1:45" ht="23.45" customHeight="1">
      <c r="A123" s="26"/>
      <c r="B123" s="96" t="s">
        <v>390</v>
      </c>
      <c r="C123" s="297">
        <v>822</v>
      </c>
      <c r="D123" s="296"/>
      <c r="E123" s="296" t="s">
        <v>56</v>
      </c>
      <c r="F123" s="296"/>
      <c r="G123" s="304" t="s">
        <v>503</v>
      </c>
      <c r="H123" s="300"/>
      <c r="I123" s="300"/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96" t="s">
        <v>229</v>
      </c>
      <c r="U123" s="298">
        <v>1</v>
      </c>
      <c r="V123" s="298"/>
      <c r="W123" s="298"/>
      <c r="X123" s="99">
        <v>9.33</v>
      </c>
      <c r="Y123" s="295">
        <f t="shared" si="43"/>
        <v>9.33</v>
      </c>
      <c r="Z123" s="295"/>
      <c r="AA123" s="295"/>
      <c r="AB123" s="295"/>
      <c r="AC123" s="299">
        <f t="shared" si="40"/>
        <v>11.28</v>
      </c>
      <c r="AD123" s="299"/>
      <c r="AE123" s="299"/>
      <c r="AF123" s="295">
        <f t="shared" si="38"/>
        <v>11.28</v>
      </c>
      <c r="AG123" s="295"/>
      <c r="AH123" s="295"/>
      <c r="AI123" s="295"/>
      <c r="AJ123" s="295"/>
      <c r="AK123" s="295"/>
    </row>
    <row r="124" spans="1:45" ht="23.45" customHeight="1">
      <c r="A124" s="26"/>
      <c r="B124" s="96" t="s">
        <v>391</v>
      </c>
      <c r="C124" s="297">
        <v>89376</v>
      </c>
      <c r="D124" s="296"/>
      <c r="E124" s="296" t="s">
        <v>56</v>
      </c>
      <c r="F124" s="296"/>
      <c r="G124" s="304" t="s">
        <v>504</v>
      </c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101" t="s">
        <v>229</v>
      </c>
      <c r="U124" s="298">
        <v>2</v>
      </c>
      <c r="V124" s="298"/>
      <c r="W124" s="298"/>
      <c r="X124" s="108">
        <v>3.68</v>
      </c>
      <c r="Y124" s="295">
        <f t="shared" ref="Y124" si="44">IF(T124="","",ROUND(U124*X124,2))</f>
        <v>7.36</v>
      </c>
      <c r="Z124" s="295"/>
      <c r="AA124" s="295"/>
      <c r="AB124" s="295"/>
      <c r="AC124" s="299">
        <f t="shared" si="40"/>
        <v>4.45</v>
      </c>
      <c r="AD124" s="299"/>
      <c r="AE124" s="299"/>
      <c r="AF124" s="295">
        <f t="shared" si="38"/>
        <v>8.9</v>
      </c>
      <c r="AG124" s="295"/>
      <c r="AH124" s="295"/>
      <c r="AI124" s="295"/>
      <c r="AJ124" s="295"/>
      <c r="AK124" s="295"/>
    </row>
    <row r="125" spans="1:45" ht="23.45" customHeight="1">
      <c r="A125" s="26"/>
      <c r="B125" s="96" t="s">
        <v>392</v>
      </c>
      <c r="C125" s="297">
        <v>89383</v>
      </c>
      <c r="D125" s="296"/>
      <c r="E125" s="296" t="s">
        <v>56</v>
      </c>
      <c r="F125" s="296"/>
      <c r="G125" s="304" t="s">
        <v>505</v>
      </c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300"/>
      <c r="S125" s="300"/>
      <c r="T125" s="96" t="s">
        <v>229</v>
      </c>
      <c r="U125" s="298">
        <v>40</v>
      </c>
      <c r="V125" s="298"/>
      <c r="W125" s="298"/>
      <c r="X125" s="99">
        <v>4.49</v>
      </c>
      <c r="Y125" s="295">
        <f t="shared" ref="Y125:Y138" si="45">IF(T125="","",ROUND(U125*X125,2))</f>
        <v>179.6</v>
      </c>
      <c r="Z125" s="295"/>
      <c r="AA125" s="295"/>
      <c r="AB125" s="295"/>
      <c r="AC125" s="299">
        <f t="shared" si="40"/>
        <v>5.43</v>
      </c>
      <c r="AD125" s="299"/>
      <c r="AE125" s="299"/>
      <c r="AF125" s="295">
        <f t="shared" si="38"/>
        <v>217.2</v>
      </c>
      <c r="AG125" s="295"/>
      <c r="AH125" s="295"/>
      <c r="AI125" s="295"/>
      <c r="AJ125" s="295"/>
      <c r="AK125" s="295"/>
    </row>
    <row r="126" spans="1:45" ht="23.45" customHeight="1">
      <c r="A126" s="26"/>
      <c r="B126" s="96" t="s">
        <v>393</v>
      </c>
      <c r="C126" s="297">
        <v>89596</v>
      </c>
      <c r="D126" s="296"/>
      <c r="E126" s="296" t="s">
        <v>56</v>
      </c>
      <c r="F126" s="296"/>
      <c r="G126" s="304" t="s">
        <v>506</v>
      </c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96" t="s">
        <v>229</v>
      </c>
      <c r="U126" s="298">
        <v>6</v>
      </c>
      <c r="V126" s="298"/>
      <c r="W126" s="298"/>
      <c r="X126" s="99">
        <v>6.67</v>
      </c>
      <c r="Y126" s="295">
        <f>IF(T126="","",ROUND(U126*X126,2))</f>
        <v>40.020000000000003</v>
      </c>
      <c r="Z126" s="295"/>
      <c r="AA126" s="295"/>
      <c r="AB126" s="295"/>
      <c r="AC126" s="299">
        <f t="shared" si="40"/>
        <v>8.07</v>
      </c>
      <c r="AD126" s="299"/>
      <c r="AE126" s="299"/>
      <c r="AF126" s="295">
        <f t="shared" si="38"/>
        <v>48.42</v>
      </c>
      <c r="AG126" s="295"/>
      <c r="AH126" s="295"/>
      <c r="AI126" s="295"/>
      <c r="AJ126" s="295"/>
      <c r="AK126" s="295"/>
    </row>
    <row r="127" spans="1:45" ht="23.45" customHeight="1">
      <c r="A127" s="26"/>
      <c r="B127" s="96" t="s">
        <v>394</v>
      </c>
      <c r="C127" s="297">
        <v>89595</v>
      </c>
      <c r="D127" s="296"/>
      <c r="E127" s="296" t="s">
        <v>56</v>
      </c>
      <c r="F127" s="296"/>
      <c r="G127" s="304" t="s">
        <v>507</v>
      </c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96" t="s">
        <v>229</v>
      </c>
      <c r="U127" s="298">
        <v>6</v>
      </c>
      <c r="V127" s="298"/>
      <c r="W127" s="298"/>
      <c r="X127" s="99">
        <v>8.98</v>
      </c>
      <c r="Y127" s="295">
        <f t="shared" si="45"/>
        <v>53.88</v>
      </c>
      <c r="Z127" s="295"/>
      <c r="AA127" s="295"/>
      <c r="AB127" s="295"/>
      <c r="AC127" s="299">
        <f t="shared" si="40"/>
        <v>10.86</v>
      </c>
      <c r="AD127" s="299"/>
      <c r="AE127" s="299"/>
      <c r="AF127" s="295">
        <f t="shared" si="38"/>
        <v>65.16</v>
      </c>
      <c r="AG127" s="295"/>
      <c r="AH127" s="295"/>
      <c r="AI127" s="295"/>
      <c r="AJ127" s="295"/>
      <c r="AK127" s="295"/>
    </row>
    <row r="128" spans="1:45" ht="36" customHeight="1">
      <c r="A128" s="26"/>
      <c r="B128" s="96" t="s">
        <v>395</v>
      </c>
      <c r="C128" s="297">
        <v>89408</v>
      </c>
      <c r="D128" s="296"/>
      <c r="E128" s="296" t="s">
        <v>56</v>
      </c>
      <c r="F128" s="296"/>
      <c r="G128" s="304" t="s">
        <v>508</v>
      </c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96" t="s">
        <v>229</v>
      </c>
      <c r="U128" s="298">
        <v>21</v>
      </c>
      <c r="V128" s="298"/>
      <c r="W128" s="298"/>
      <c r="X128" s="99">
        <v>3.84</v>
      </c>
      <c r="Y128" s="295">
        <f t="shared" si="45"/>
        <v>80.64</v>
      </c>
      <c r="Z128" s="295"/>
      <c r="AA128" s="295"/>
      <c r="AB128" s="295"/>
      <c r="AC128" s="299">
        <f t="shared" si="40"/>
        <v>4.6399999999999997</v>
      </c>
      <c r="AD128" s="299"/>
      <c r="AE128" s="299"/>
      <c r="AF128" s="295">
        <f t="shared" si="38"/>
        <v>97.44</v>
      </c>
      <c r="AG128" s="295"/>
      <c r="AH128" s="295"/>
      <c r="AI128" s="295"/>
      <c r="AJ128" s="295"/>
      <c r="AK128" s="295"/>
    </row>
    <row r="129" spans="1:37" ht="23.45" customHeight="1">
      <c r="A129" s="26"/>
      <c r="B129" s="96" t="s">
        <v>396</v>
      </c>
      <c r="C129" s="297">
        <v>89501</v>
      </c>
      <c r="D129" s="296"/>
      <c r="E129" s="296" t="s">
        <v>56</v>
      </c>
      <c r="F129" s="296"/>
      <c r="G129" s="304" t="s">
        <v>509</v>
      </c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96" t="s">
        <v>229</v>
      </c>
      <c r="U129" s="298">
        <v>7</v>
      </c>
      <c r="V129" s="298"/>
      <c r="W129" s="298"/>
      <c r="X129" s="99">
        <v>8.35</v>
      </c>
      <c r="Y129" s="295">
        <f t="shared" si="45"/>
        <v>58.45</v>
      </c>
      <c r="Z129" s="295"/>
      <c r="AA129" s="295"/>
      <c r="AB129" s="295"/>
      <c r="AC129" s="299">
        <f t="shared" si="40"/>
        <v>10.1</v>
      </c>
      <c r="AD129" s="299"/>
      <c r="AE129" s="299"/>
      <c r="AF129" s="295">
        <f t="shared" si="38"/>
        <v>70.7</v>
      </c>
      <c r="AG129" s="295"/>
      <c r="AH129" s="295"/>
      <c r="AI129" s="295"/>
      <c r="AJ129" s="295"/>
      <c r="AK129" s="295"/>
    </row>
    <row r="130" spans="1:37" ht="23.45" customHeight="1">
      <c r="A130" s="26"/>
      <c r="B130" s="96" t="s">
        <v>397</v>
      </c>
      <c r="C130" s="297">
        <v>89405</v>
      </c>
      <c r="D130" s="296"/>
      <c r="E130" s="296" t="s">
        <v>56</v>
      </c>
      <c r="F130" s="296"/>
      <c r="G130" s="304" t="s">
        <v>510</v>
      </c>
      <c r="H130" s="300"/>
      <c r="I130" s="300"/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T130" s="101" t="s">
        <v>229</v>
      </c>
      <c r="U130" s="298">
        <v>23</v>
      </c>
      <c r="V130" s="298"/>
      <c r="W130" s="298"/>
      <c r="X130" s="108">
        <v>3.39</v>
      </c>
      <c r="Y130" s="295">
        <f t="shared" si="45"/>
        <v>77.97</v>
      </c>
      <c r="Z130" s="295"/>
      <c r="AA130" s="295"/>
      <c r="AB130" s="295"/>
      <c r="AC130" s="299">
        <f t="shared" si="40"/>
        <v>4.0999999999999996</v>
      </c>
      <c r="AD130" s="299"/>
      <c r="AE130" s="299"/>
      <c r="AF130" s="295">
        <f t="shared" si="38"/>
        <v>94.3</v>
      </c>
      <c r="AG130" s="295"/>
      <c r="AH130" s="295"/>
      <c r="AI130" s="295"/>
      <c r="AJ130" s="295"/>
      <c r="AK130" s="295"/>
    </row>
    <row r="131" spans="1:37" ht="23.45" customHeight="1">
      <c r="A131" s="26"/>
      <c r="B131" s="96" t="s">
        <v>398</v>
      </c>
      <c r="C131" s="297">
        <v>89485</v>
      </c>
      <c r="D131" s="296"/>
      <c r="E131" s="296" t="s">
        <v>56</v>
      </c>
      <c r="F131" s="296"/>
      <c r="G131" s="304" t="s">
        <v>511</v>
      </c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  <c r="S131" s="300"/>
      <c r="T131" s="101" t="s">
        <v>229</v>
      </c>
      <c r="U131" s="298">
        <v>1</v>
      </c>
      <c r="V131" s="298"/>
      <c r="W131" s="298"/>
      <c r="X131" s="108">
        <v>3.38</v>
      </c>
      <c r="Y131" s="295">
        <f t="shared" si="45"/>
        <v>3.38</v>
      </c>
      <c r="Z131" s="295"/>
      <c r="AA131" s="295"/>
      <c r="AB131" s="295"/>
      <c r="AC131" s="299">
        <f t="shared" si="40"/>
        <v>4.09</v>
      </c>
      <c r="AD131" s="299"/>
      <c r="AE131" s="299"/>
      <c r="AF131" s="295">
        <f t="shared" si="38"/>
        <v>4.09</v>
      </c>
      <c r="AG131" s="295"/>
      <c r="AH131" s="295"/>
      <c r="AI131" s="295"/>
      <c r="AJ131" s="295"/>
      <c r="AK131" s="295"/>
    </row>
    <row r="132" spans="1:37" ht="23.45" customHeight="1">
      <c r="A132" s="26"/>
      <c r="B132" s="96" t="s">
        <v>399</v>
      </c>
      <c r="C132" s="297">
        <v>95</v>
      </c>
      <c r="D132" s="296"/>
      <c r="E132" s="296" t="s">
        <v>56</v>
      </c>
      <c r="F132" s="296"/>
      <c r="G132" s="304" t="s">
        <v>512</v>
      </c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96" t="s">
        <v>229</v>
      </c>
      <c r="U132" s="298">
        <v>20</v>
      </c>
      <c r="V132" s="298"/>
      <c r="W132" s="298"/>
      <c r="X132" s="99">
        <v>9.8000000000000007</v>
      </c>
      <c r="Y132" s="295">
        <f t="shared" si="45"/>
        <v>196</v>
      </c>
      <c r="Z132" s="295"/>
      <c r="AA132" s="295"/>
      <c r="AB132" s="295"/>
      <c r="AC132" s="299">
        <f t="shared" si="40"/>
        <v>11.85</v>
      </c>
      <c r="AD132" s="299"/>
      <c r="AE132" s="299"/>
      <c r="AF132" s="295">
        <f t="shared" si="38"/>
        <v>237</v>
      </c>
      <c r="AG132" s="295"/>
      <c r="AH132" s="295"/>
      <c r="AI132" s="295"/>
      <c r="AJ132" s="295"/>
      <c r="AK132" s="295"/>
    </row>
    <row r="133" spans="1:37" ht="23.45" customHeight="1">
      <c r="A133" s="26"/>
      <c r="B133" s="96" t="s">
        <v>400</v>
      </c>
      <c r="C133" s="297">
        <v>89438</v>
      </c>
      <c r="D133" s="296"/>
      <c r="E133" s="296" t="s">
        <v>56</v>
      </c>
      <c r="F133" s="296"/>
      <c r="G133" s="304" t="s">
        <v>513</v>
      </c>
      <c r="H133" s="300"/>
      <c r="I133" s="300"/>
      <c r="J133" s="300"/>
      <c r="K133" s="300"/>
      <c r="L133" s="300"/>
      <c r="M133" s="300"/>
      <c r="N133" s="300"/>
      <c r="O133" s="300"/>
      <c r="P133" s="300"/>
      <c r="Q133" s="300"/>
      <c r="R133" s="300"/>
      <c r="S133" s="300"/>
      <c r="T133" s="96" t="s">
        <v>229</v>
      </c>
      <c r="U133" s="298">
        <v>1</v>
      </c>
      <c r="V133" s="298"/>
      <c r="W133" s="298"/>
      <c r="X133" s="99">
        <v>4.47</v>
      </c>
      <c r="Y133" s="295">
        <f t="shared" si="45"/>
        <v>4.47</v>
      </c>
      <c r="Z133" s="295"/>
      <c r="AA133" s="295"/>
      <c r="AB133" s="295"/>
      <c r="AC133" s="299">
        <f t="shared" si="40"/>
        <v>5.41</v>
      </c>
      <c r="AD133" s="299"/>
      <c r="AE133" s="299"/>
      <c r="AF133" s="295">
        <f t="shared" si="38"/>
        <v>5.41</v>
      </c>
      <c r="AG133" s="295"/>
      <c r="AH133" s="295"/>
      <c r="AI133" s="295"/>
      <c r="AJ133" s="295"/>
      <c r="AK133" s="295"/>
    </row>
    <row r="134" spans="1:37" ht="23.45" customHeight="1">
      <c r="A134" s="26"/>
      <c r="B134" s="96" t="s">
        <v>401</v>
      </c>
      <c r="C134" s="297">
        <v>89440</v>
      </c>
      <c r="D134" s="296"/>
      <c r="E134" s="296" t="s">
        <v>56</v>
      </c>
      <c r="F134" s="296"/>
      <c r="G134" s="304" t="s">
        <v>514</v>
      </c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96" t="s">
        <v>229</v>
      </c>
      <c r="U134" s="298">
        <v>18</v>
      </c>
      <c r="V134" s="298"/>
      <c r="W134" s="298"/>
      <c r="X134" s="99">
        <v>5.52</v>
      </c>
      <c r="Y134" s="295">
        <f t="shared" si="45"/>
        <v>99.36</v>
      </c>
      <c r="Z134" s="295"/>
      <c r="AA134" s="295"/>
      <c r="AB134" s="295"/>
      <c r="AC134" s="299">
        <f t="shared" si="40"/>
        <v>6.68</v>
      </c>
      <c r="AD134" s="299"/>
      <c r="AE134" s="299"/>
      <c r="AF134" s="295">
        <f t="shared" si="38"/>
        <v>120.24</v>
      </c>
      <c r="AG134" s="295"/>
      <c r="AH134" s="295"/>
      <c r="AI134" s="295"/>
      <c r="AJ134" s="295"/>
      <c r="AK134" s="295"/>
    </row>
    <row r="135" spans="1:37" ht="23.45" customHeight="1">
      <c r="A135" s="26"/>
      <c r="B135" s="96" t="s">
        <v>402</v>
      </c>
      <c r="C135" s="297">
        <v>89625</v>
      </c>
      <c r="D135" s="296"/>
      <c r="E135" s="296" t="s">
        <v>56</v>
      </c>
      <c r="F135" s="296"/>
      <c r="G135" s="304" t="s">
        <v>515</v>
      </c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96" t="s">
        <v>229</v>
      </c>
      <c r="U135" s="298">
        <v>4</v>
      </c>
      <c r="V135" s="298"/>
      <c r="W135" s="298"/>
      <c r="X135" s="99">
        <v>13.28</v>
      </c>
      <c r="Y135" s="295">
        <f t="shared" si="45"/>
        <v>53.12</v>
      </c>
      <c r="Z135" s="295"/>
      <c r="AA135" s="295"/>
      <c r="AB135" s="295"/>
      <c r="AC135" s="299">
        <f t="shared" si="40"/>
        <v>16.059999999999999</v>
      </c>
      <c r="AD135" s="299"/>
      <c r="AE135" s="299"/>
      <c r="AF135" s="295">
        <f t="shared" si="38"/>
        <v>64.239999999999995</v>
      </c>
      <c r="AG135" s="295"/>
      <c r="AH135" s="295"/>
      <c r="AI135" s="295"/>
      <c r="AJ135" s="295"/>
      <c r="AK135" s="295"/>
    </row>
    <row r="136" spans="1:37" ht="23.45" customHeight="1">
      <c r="A136" s="26"/>
      <c r="B136" s="96" t="s">
        <v>537</v>
      </c>
      <c r="C136" s="297">
        <v>89628</v>
      </c>
      <c r="D136" s="296"/>
      <c r="E136" s="296" t="s">
        <v>56</v>
      </c>
      <c r="F136" s="296"/>
      <c r="G136" s="304" t="s">
        <v>516</v>
      </c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  <c r="S136" s="300"/>
      <c r="T136" s="96" t="s">
        <v>229</v>
      </c>
      <c r="U136" s="298">
        <v>1</v>
      </c>
      <c r="V136" s="298"/>
      <c r="W136" s="298"/>
      <c r="X136" s="99">
        <v>27.24</v>
      </c>
      <c r="Y136" s="295">
        <f t="shared" si="45"/>
        <v>27.24</v>
      </c>
      <c r="Z136" s="295"/>
      <c r="AA136" s="295"/>
      <c r="AB136" s="295"/>
      <c r="AC136" s="299">
        <f t="shared" si="40"/>
        <v>32.950000000000003</v>
      </c>
      <c r="AD136" s="299"/>
      <c r="AE136" s="299"/>
      <c r="AF136" s="295">
        <f t="shared" si="38"/>
        <v>32.950000000000003</v>
      </c>
      <c r="AG136" s="295"/>
      <c r="AH136" s="295"/>
      <c r="AI136" s="295"/>
      <c r="AJ136" s="295"/>
      <c r="AK136" s="295"/>
    </row>
    <row r="137" spans="1:37" ht="36" customHeight="1">
      <c r="A137" s="26"/>
      <c r="B137" s="96" t="s">
        <v>538</v>
      </c>
      <c r="C137" s="297">
        <v>89619</v>
      </c>
      <c r="D137" s="296"/>
      <c r="E137" s="296" t="s">
        <v>56</v>
      </c>
      <c r="F137" s="296"/>
      <c r="G137" s="304" t="s">
        <v>517</v>
      </c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  <c r="S137" s="300"/>
      <c r="T137" s="96" t="s">
        <v>229</v>
      </c>
      <c r="U137" s="298">
        <v>2</v>
      </c>
      <c r="V137" s="298"/>
      <c r="W137" s="298"/>
      <c r="X137" s="99">
        <v>5.51</v>
      </c>
      <c r="Y137" s="295">
        <f t="shared" si="45"/>
        <v>11.02</v>
      </c>
      <c r="Z137" s="295"/>
      <c r="AA137" s="295"/>
      <c r="AB137" s="295"/>
      <c r="AC137" s="299">
        <f t="shared" si="40"/>
        <v>6.66</v>
      </c>
      <c r="AD137" s="299"/>
      <c r="AE137" s="299"/>
      <c r="AF137" s="295">
        <f t="shared" si="38"/>
        <v>13.32</v>
      </c>
      <c r="AG137" s="295"/>
      <c r="AH137" s="295"/>
      <c r="AI137" s="295"/>
      <c r="AJ137" s="295"/>
      <c r="AK137" s="295"/>
    </row>
    <row r="138" spans="1:37" ht="25.5" customHeight="1">
      <c r="A138" s="26"/>
      <c r="B138" s="96" t="s">
        <v>539</v>
      </c>
      <c r="C138" s="297">
        <v>89627</v>
      </c>
      <c r="D138" s="296"/>
      <c r="E138" s="296" t="s">
        <v>56</v>
      </c>
      <c r="F138" s="296"/>
      <c r="G138" s="304" t="s">
        <v>518</v>
      </c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  <c r="S138" s="300"/>
      <c r="T138" s="96" t="s">
        <v>229</v>
      </c>
      <c r="U138" s="298">
        <v>1</v>
      </c>
      <c r="V138" s="298"/>
      <c r="W138" s="298"/>
      <c r="X138" s="99">
        <v>12.53</v>
      </c>
      <c r="Y138" s="295">
        <f t="shared" si="45"/>
        <v>12.53</v>
      </c>
      <c r="Z138" s="295"/>
      <c r="AA138" s="295"/>
      <c r="AB138" s="295"/>
      <c r="AC138" s="299">
        <f t="shared" si="40"/>
        <v>15.16</v>
      </c>
      <c r="AD138" s="299"/>
      <c r="AE138" s="299"/>
      <c r="AF138" s="295">
        <f t="shared" si="38"/>
        <v>15.16</v>
      </c>
      <c r="AG138" s="295"/>
      <c r="AH138" s="295"/>
      <c r="AI138" s="295"/>
      <c r="AJ138" s="295"/>
      <c r="AK138" s="295"/>
    </row>
    <row r="139" spans="1:37" ht="24.75" customHeight="1">
      <c r="A139" s="26"/>
      <c r="B139" s="96" t="s">
        <v>540</v>
      </c>
      <c r="C139" s="297">
        <v>89627</v>
      </c>
      <c r="D139" s="296"/>
      <c r="E139" s="296" t="s">
        <v>56</v>
      </c>
      <c r="F139" s="296"/>
      <c r="G139" s="304" t="s">
        <v>519</v>
      </c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96" t="s">
        <v>229</v>
      </c>
      <c r="U139" s="298">
        <v>1</v>
      </c>
      <c r="V139" s="298"/>
      <c r="W139" s="298"/>
      <c r="X139" s="99">
        <v>12.53</v>
      </c>
      <c r="Y139" s="295">
        <f t="shared" ref="Y139" si="46">IF(T139="","",ROUND(U139*X139,2))</f>
        <v>12.53</v>
      </c>
      <c r="Z139" s="295"/>
      <c r="AA139" s="295"/>
      <c r="AB139" s="295"/>
      <c r="AC139" s="299">
        <f t="shared" si="40"/>
        <v>15.16</v>
      </c>
      <c r="AD139" s="299"/>
      <c r="AE139" s="299"/>
      <c r="AF139" s="295">
        <f t="shared" si="38"/>
        <v>15.16</v>
      </c>
      <c r="AG139" s="295"/>
      <c r="AH139" s="295"/>
      <c r="AI139" s="295"/>
      <c r="AJ139" s="295"/>
      <c r="AK139" s="295"/>
    </row>
    <row r="140" spans="1:37" ht="24.75" customHeight="1">
      <c r="A140" s="26"/>
      <c r="B140" s="96" t="s">
        <v>541</v>
      </c>
      <c r="C140" s="297">
        <v>94672</v>
      </c>
      <c r="D140" s="296"/>
      <c r="E140" s="296" t="s">
        <v>56</v>
      </c>
      <c r="F140" s="296"/>
      <c r="G140" s="304" t="s">
        <v>520</v>
      </c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96" t="s">
        <v>229</v>
      </c>
      <c r="U140" s="298">
        <v>4</v>
      </c>
      <c r="V140" s="298"/>
      <c r="W140" s="298"/>
      <c r="X140" s="99">
        <v>6.45</v>
      </c>
      <c r="Y140" s="295">
        <f t="shared" ref="Y140:Y156" si="47">IF(T140="","",ROUND(U140*X140,2))</f>
        <v>25.8</v>
      </c>
      <c r="Z140" s="295"/>
      <c r="AA140" s="295"/>
      <c r="AB140" s="295"/>
      <c r="AC140" s="299">
        <f t="shared" si="40"/>
        <v>7.8</v>
      </c>
      <c r="AD140" s="299"/>
      <c r="AE140" s="299"/>
      <c r="AF140" s="295">
        <f t="shared" si="38"/>
        <v>31.2</v>
      </c>
      <c r="AG140" s="295"/>
      <c r="AH140" s="295"/>
      <c r="AI140" s="295"/>
      <c r="AJ140" s="295"/>
      <c r="AK140" s="295"/>
    </row>
    <row r="141" spans="1:37" ht="24" customHeight="1">
      <c r="A141" s="26"/>
      <c r="B141" s="96" t="s">
        <v>542</v>
      </c>
      <c r="C141" s="297">
        <v>94672</v>
      </c>
      <c r="D141" s="296"/>
      <c r="E141" s="296" t="s">
        <v>56</v>
      </c>
      <c r="F141" s="296"/>
      <c r="G141" s="304" t="s">
        <v>521</v>
      </c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0"/>
      <c r="S141" s="300"/>
      <c r="T141" s="96" t="s">
        <v>229</v>
      </c>
      <c r="U141" s="298">
        <v>18</v>
      </c>
      <c r="V141" s="298"/>
      <c r="W141" s="298"/>
      <c r="X141" s="99">
        <v>6.45</v>
      </c>
      <c r="Y141" s="295">
        <f t="shared" si="47"/>
        <v>116.1</v>
      </c>
      <c r="Z141" s="295"/>
      <c r="AA141" s="295"/>
      <c r="AB141" s="295"/>
      <c r="AC141" s="299">
        <f t="shared" si="40"/>
        <v>7.8</v>
      </c>
      <c r="AD141" s="299"/>
      <c r="AE141" s="299"/>
      <c r="AF141" s="295">
        <f t="shared" si="38"/>
        <v>140.4</v>
      </c>
      <c r="AG141" s="295"/>
      <c r="AH141" s="295"/>
      <c r="AI141" s="295"/>
      <c r="AJ141" s="295"/>
      <c r="AK141" s="295"/>
    </row>
    <row r="142" spans="1:37" ht="25.5" customHeight="1">
      <c r="A142" s="26"/>
      <c r="B142" s="96" t="s">
        <v>543</v>
      </c>
      <c r="C142" s="297">
        <v>90373</v>
      </c>
      <c r="D142" s="296"/>
      <c r="E142" s="296" t="s">
        <v>56</v>
      </c>
      <c r="F142" s="296"/>
      <c r="G142" s="304" t="s">
        <v>522</v>
      </c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  <c r="S142" s="300"/>
      <c r="T142" s="96" t="s">
        <v>229</v>
      </c>
      <c r="U142" s="298">
        <v>18</v>
      </c>
      <c r="V142" s="298"/>
      <c r="W142" s="298"/>
      <c r="X142" s="99">
        <v>6</v>
      </c>
      <c r="Y142" s="295">
        <f t="shared" si="47"/>
        <v>108</v>
      </c>
      <c r="Z142" s="295"/>
      <c r="AA142" s="295"/>
      <c r="AB142" s="295"/>
      <c r="AC142" s="299">
        <f t="shared" si="40"/>
        <v>7.26</v>
      </c>
      <c r="AD142" s="299"/>
      <c r="AE142" s="299"/>
      <c r="AF142" s="295">
        <f t="shared" si="38"/>
        <v>130.68</v>
      </c>
      <c r="AG142" s="295"/>
      <c r="AH142" s="295"/>
      <c r="AI142" s="295"/>
      <c r="AJ142" s="295"/>
      <c r="AK142" s="295"/>
    </row>
    <row r="143" spans="1:37" ht="24.75" customHeight="1">
      <c r="A143" s="26"/>
      <c r="B143" s="96" t="s">
        <v>544</v>
      </c>
      <c r="C143" s="297">
        <v>89394</v>
      </c>
      <c r="D143" s="296"/>
      <c r="E143" s="296" t="s">
        <v>56</v>
      </c>
      <c r="F143" s="296"/>
      <c r="G143" s="304" t="s">
        <v>523</v>
      </c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96" t="s">
        <v>229</v>
      </c>
      <c r="U143" s="298">
        <v>2</v>
      </c>
      <c r="V143" s="298"/>
      <c r="W143" s="298"/>
      <c r="X143" s="99">
        <v>12.23</v>
      </c>
      <c r="Y143" s="295">
        <f t="shared" si="47"/>
        <v>24.46</v>
      </c>
      <c r="Z143" s="295"/>
      <c r="AA143" s="295"/>
      <c r="AB143" s="295"/>
      <c r="AC143" s="299">
        <f t="shared" si="40"/>
        <v>14.79</v>
      </c>
      <c r="AD143" s="299"/>
      <c r="AE143" s="299"/>
      <c r="AF143" s="295">
        <f t="shared" si="38"/>
        <v>29.58</v>
      </c>
      <c r="AG143" s="295"/>
      <c r="AH143" s="295"/>
      <c r="AI143" s="295"/>
      <c r="AJ143" s="295"/>
      <c r="AK143" s="295"/>
    </row>
    <row r="144" spans="1:37" ht="12.75">
      <c r="A144" s="26"/>
      <c r="B144" s="96" t="s">
        <v>545</v>
      </c>
      <c r="C144" s="297">
        <v>89707</v>
      </c>
      <c r="D144" s="296"/>
      <c r="E144" s="296" t="s">
        <v>56</v>
      </c>
      <c r="F144" s="296"/>
      <c r="G144" s="304" t="s">
        <v>524</v>
      </c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96" t="s">
        <v>229</v>
      </c>
      <c r="U144" s="298">
        <v>5</v>
      </c>
      <c r="V144" s="298"/>
      <c r="W144" s="298"/>
      <c r="X144" s="99">
        <v>19.989999999999998</v>
      </c>
      <c r="Y144" s="295">
        <f t="shared" si="47"/>
        <v>99.95</v>
      </c>
      <c r="Z144" s="295"/>
      <c r="AA144" s="295"/>
      <c r="AB144" s="295"/>
      <c r="AC144" s="299">
        <f t="shared" si="40"/>
        <v>24.18</v>
      </c>
      <c r="AD144" s="299"/>
      <c r="AE144" s="299"/>
      <c r="AF144" s="295">
        <f t="shared" si="38"/>
        <v>120.9</v>
      </c>
      <c r="AG144" s="295"/>
      <c r="AH144" s="295"/>
      <c r="AI144" s="295"/>
      <c r="AJ144" s="295"/>
      <c r="AK144" s="295"/>
    </row>
    <row r="145" spans="1:37" ht="35.25" customHeight="1">
      <c r="A145" s="26"/>
      <c r="B145" s="96" t="s">
        <v>546</v>
      </c>
      <c r="C145" s="297"/>
      <c r="D145" s="296"/>
      <c r="E145" s="296"/>
      <c r="F145" s="296"/>
      <c r="G145" s="301" t="s">
        <v>525</v>
      </c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134" t="s">
        <v>229</v>
      </c>
      <c r="U145" s="298"/>
      <c r="V145" s="298"/>
      <c r="W145" s="298"/>
      <c r="X145" s="99"/>
      <c r="Y145" s="295">
        <f t="shared" si="47"/>
        <v>0</v>
      </c>
      <c r="Z145" s="295"/>
      <c r="AA145" s="295"/>
      <c r="AB145" s="295"/>
      <c r="AC145" s="299">
        <f t="shared" si="40"/>
        <v>0</v>
      </c>
      <c r="AD145" s="299"/>
      <c r="AE145" s="299"/>
      <c r="AF145" s="295">
        <f t="shared" si="38"/>
        <v>0</v>
      </c>
      <c r="AG145" s="295"/>
      <c r="AH145" s="295"/>
      <c r="AI145" s="295"/>
      <c r="AJ145" s="295"/>
      <c r="AK145" s="295"/>
    </row>
    <row r="146" spans="1:37" ht="27" customHeight="1">
      <c r="A146" s="26"/>
      <c r="B146" s="96" t="s">
        <v>547</v>
      </c>
      <c r="C146" s="297"/>
      <c r="D146" s="296"/>
      <c r="E146" s="296"/>
      <c r="F146" s="296"/>
      <c r="G146" s="301" t="s">
        <v>526</v>
      </c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134" t="s">
        <v>229</v>
      </c>
      <c r="U146" s="298"/>
      <c r="V146" s="298"/>
      <c r="W146" s="298"/>
      <c r="X146" s="99"/>
      <c r="Y146" s="295">
        <f t="shared" si="47"/>
        <v>0</v>
      </c>
      <c r="Z146" s="295"/>
      <c r="AA146" s="295"/>
      <c r="AB146" s="295"/>
      <c r="AC146" s="299">
        <f t="shared" si="40"/>
        <v>0</v>
      </c>
      <c r="AD146" s="299"/>
      <c r="AE146" s="299"/>
      <c r="AF146" s="295">
        <f t="shared" si="38"/>
        <v>0</v>
      </c>
      <c r="AG146" s="295"/>
      <c r="AH146" s="295"/>
      <c r="AI146" s="295"/>
      <c r="AJ146" s="295"/>
      <c r="AK146" s="295"/>
    </row>
    <row r="147" spans="1:37" ht="12.75">
      <c r="A147" s="26"/>
      <c r="B147" s="96" t="s">
        <v>548</v>
      </c>
      <c r="C147" s="297"/>
      <c r="D147" s="296"/>
      <c r="E147" s="296"/>
      <c r="F147" s="296"/>
      <c r="G147" s="301" t="s">
        <v>527</v>
      </c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134" t="s">
        <v>229</v>
      </c>
      <c r="U147" s="298"/>
      <c r="V147" s="298"/>
      <c r="W147" s="298"/>
      <c r="X147" s="99"/>
      <c r="Y147" s="295">
        <f t="shared" si="47"/>
        <v>0</v>
      </c>
      <c r="Z147" s="295"/>
      <c r="AA147" s="295"/>
      <c r="AB147" s="295"/>
      <c r="AC147" s="299">
        <f t="shared" si="40"/>
        <v>0</v>
      </c>
      <c r="AD147" s="299"/>
      <c r="AE147" s="299"/>
      <c r="AF147" s="295">
        <f t="shared" si="38"/>
        <v>0</v>
      </c>
      <c r="AG147" s="295"/>
      <c r="AH147" s="295"/>
      <c r="AI147" s="295"/>
      <c r="AJ147" s="295"/>
      <c r="AK147" s="295"/>
    </row>
    <row r="148" spans="1:37" ht="12.75">
      <c r="A148" s="26"/>
      <c r="B148" s="96" t="s">
        <v>549</v>
      </c>
      <c r="C148" s="297">
        <v>86883</v>
      </c>
      <c r="D148" s="296"/>
      <c r="E148" s="296" t="s">
        <v>56</v>
      </c>
      <c r="F148" s="296"/>
      <c r="G148" s="304" t="s">
        <v>528</v>
      </c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  <c r="S148" s="300"/>
      <c r="T148" s="96" t="s">
        <v>229</v>
      </c>
      <c r="U148" s="298">
        <v>14</v>
      </c>
      <c r="V148" s="298"/>
      <c r="W148" s="298"/>
      <c r="X148" s="99">
        <v>9.31</v>
      </c>
      <c r="Y148" s="295">
        <f t="shared" si="47"/>
        <v>130.34</v>
      </c>
      <c r="Z148" s="295"/>
      <c r="AA148" s="295"/>
      <c r="AB148" s="295"/>
      <c r="AC148" s="299">
        <f t="shared" si="40"/>
        <v>11.26</v>
      </c>
      <c r="AD148" s="299"/>
      <c r="AE148" s="299"/>
      <c r="AF148" s="295">
        <f t="shared" si="38"/>
        <v>157.63999999999999</v>
      </c>
      <c r="AG148" s="295"/>
      <c r="AH148" s="295"/>
      <c r="AI148" s="295"/>
      <c r="AJ148" s="295"/>
      <c r="AK148" s="295"/>
    </row>
    <row r="149" spans="1:37" ht="26.25" customHeight="1">
      <c r="A149" s="26"/>
      <c r="B149" s="96" t="s">
        <v>550</v>
      </c>
      <c r="C149" s="297"/>
      <c r="D149" s="296"/>
      <c r="E149" s="296"/>
      <c r="F149" s="296"/>
      <c r="G149" s="301" t="s">
        <v>529</v>
      </c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134" t="s">
        <v>229</v>
      </c>
      <c r="U149" s="298"/>
      <c r="V149" s="298"/>
      <c r="W149" s="298"/>
      <c r="X149" s="108"/>
      <c r="Y149" s="295">
        <f t="shared" si="47"/>
        <v>0</v>
      </c>
      <c r="Z149" s="295"/>
      <c r="AA149" s="295"/>
      <c r="AB149" s="295"/>
      <c r="AC149" s="299">
        <f t="shared" si="40"/>
        <v>0</v>
      </c>
      <c r="AD149" s="299"/>
      <c r="AE149" s="299"/>
      <c r="AF149" s="295">
        <f t="shared" si="38"/>
        <v>0</v>
      </c>
      <c r="AG149" s="295"/>
      <c r="AH149" s="295"/>
      <c r="AI149" s="295"/>
      <c r="AJ149" s="295"/>
      <c r="AK149" s="295"/>
    </row>
    <row r="150" spans="1:37" ht="25.5" customHeight="1">
      <c r="A150" s="26"/>
      <c r="B150" s="96" t="s">
        <v>551</v>
      </c>
      <c r="C150" s="297"/>
      <c r="D150" s="296"/>
      <c r="E150" s="296"/>
      <c r="F150" s="296"/>
      <c r="G150" s="301" t="s">
        <v>530</v>
      </c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134" t="s">
        <v>229</v>
      </c>
      <c r="U150" s="298"/>
      <c r="V150" s="298"/>
      <c r="W150" s="298"/>
      <c r="X150" s="99"/>
      <c r="Y150" s="295">
        <f t="shared" si="47"/>
        <v>0</v>
      </c>
      <c r="Z150" s="295"/>
      <c r="AA150" s="295"/>
      <c r="AB150" s="295"/>
      <c r="AC150" s="299">
        <f t="shared" ref="AC150:AC156" si="48">IF(T150="","",ROUND(X150*(1+$AG$18),2))</f>
        <v>0</v>
      </c>
      <c r="AD150" s="299"/>
      <c r="AE150" s="299"/>
      <c r="AF150" s="295">
        <f t="shared" si="38"/>
        <v>0</v>
      </c>
      <c r="AG150" s="295"/>
      <c r="AH150" s="295"/>
      <c r="AI150" s="295"/>
      <c r="AJ150" s="295"/>
      <c r="AK150" s="295"/>
    </row>
    <row r="151" spans="1:37" ht="24" customHeight="1">
      <c r="A151" s="26"/>
      <c r="B151" s="96" t="s">
        <v>552</v>
      </c>
      <c r="C151" s="297"/>
      <c r="D151" s="296"/>
      <c r="E151" s="296"/>
      <c r="F151" s="296"/>
      <c r="G151" s="301" t="s">
        <v>531</v>
      </c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134" t="s">
        <v>229</v>
      </c>
      <c r="U151" s="298"/>
      <c r="V151" s="298"/>
      <c r="W151" s="298"/>
      <c r="X151" s="99"/>
      <c r="Y151" s="295">
        <f t="shared" si="47"/>
        <v>0</v>
      </c>
      <c r="Z151" s="295"/>
      <c r="AA151" s="295"/>
      <c r="AB151" s="295"/>
      <c r="AC151" s="299">
        <f t="shared" si="48"/>
        <v>0</v>
      </c>
      <c r="AD151" s="299"/>
      <c r="AE151" s="299"/>
      <c r="AF151" s="295">
        <f t="shared" si="38"/>
        <v>0</v>
      </c>
      <c r="AG151" s="295"/>
      <c r="AH151" s="295"/>
      <c r="AI151" s="295"/>
      <c r="AJ151" s="295"/>
      <c r="AK151" s="295"/>
    </row>
    <row r="152" spans="1:37" ht="24" customHeight="1">
      <c r="A152" s="26"/>
      <c r="B152" s="96" t="s">
        <v>553</v>
      </c>
      <c r="C152" s="297"/>
      <c r="D152" s="296"/>
      <c r="E152" s="296"/>
      <c r="F152" s="296"/>
      <c r="G152" s="301" t="s">
        <v>532</v>
      </c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134" t="s">
        <v>229</v>
      </c>
      <c r="U152" s="298"/>
      <c r="V152" s="298"/>
      <c r="W152" s="298"/>
      <c r="X152" s="99"/>
      <c r="Y152" s="295">
        <f t="shared" si="47"/>
        <v>0</v>
      </c>
      <c r="Z152" s="295"/>
      <c r="AA152" s="295"/>
      <c r="AB152" s="295"/>
      <c r="AC152" s="299">
        <f t="shared" si="48"/>
        <v>0</v>
      </c>
      <c r="AD152" s="299"/>
      <c r="AE152" s="299"/>
      <c r="AF152" s="295">
        <f t="shared" si="38"/>
        <v>0</v>
      </c>
      <c r="AG152" s="295"/>
      <c r="AH152" s="295"/>
      <c r="AI152" s="295"/>
      <c r="AJ152" s="295"/>
      <c r="AK152" s="295"/>
    </row>
    <row r="153" spans="1:37" ht="24.75" customHeight="1">
      <c r="A153" s="26"/>
      <c r="B153" s="96" t="s">
        <v>554</v>
      </c>
      <c r="C153" s="297"/>
      <c r="D153" s="296"/>
      <c r="E153" s="296"/>
      <c r="F153" s="296"/>
      <c r="G153" s="301" t="s">
        <v>533</v>
      </c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134" t="s">
        <v>229</v>
      </c>
      <c r="U153" s="298"/>
      <c r="V153" s="298"/>
      <c r="W153" s="298"/>
      <c r="X153" s="99"/>
      <c r="Y153" s="295">
        <f t="shared" si="47"/>
        <v>0</v>
      </c>
      <c r="Z153" s="295"/>
      <c r="AA153" s="295"/>
      <c r="AB153" s="295"/>
      <c r="AC153" s="299">
        <f t="shared" si="48"/>
        <v>0</v>
      </c>
      <c r="AD153" s="299"/>
      <c r="AE153" s="299"/>
      <c r="AF153" s="295">
        <f t="shared" si="38"/>
        <v>0</v>
      </c>
      <c r="AG153" s="295"/>
      <c r="AH153" s="295"/>
      <c r="AI153" s="295"/>
      <c r="AJ153" s="295"/>
      <c r="AK153" s="295"/>
    </row>
    <row r="154" spans="1:37" ht="23.25" customHeight="1">
      <c r="A154" s="26"/>
      <c r="B154" s="96" t="s">
        <v>555</v>
      </c>
      <c r="C154" s="297"/>
      <c r="D154" s="296"/>
      <c r="E154" s="296"/>
      <c r="F154" s="296"/>
      <c r="G154" s="301" t="s">
        <v>534</v>
      </c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134" t="s">
        <v>229</v>
      </c>
      <c r="U154" s="298"/>
      <c r="V154" s="298"/>
      <c r="W154" s="298"/>
      <c r="X154" s="99"/>
      <c r="Y154" s="295">
        <f t="shared" si="47"/>
        <v>0</v>
      </c>
      <c r="Z154" s="295"/>
      <c r="AA154" s="295"/>
      <c r="AB154" s="295"/>
      <c r="AC154" s="299">
        <f t="shared" si="48"/>
        <v>0</v>
      </c>
      <c r="AD154" s="299"/>
      <c r="AE154" s="299"/>
      <c r="AF154" s="295">
        <f t="shared" si="38"/>
        <v>0</v>
      </c>
      <c r="AG154" s="295"/>
      <c r="AH154" s="295"/>
      <c r="AI154" s="295"/>
      <c r="AJ154" s="295"/>
      <c r="AK154" s="295"/>
    </row>
    <row r="155" spans="1:37" ht="24" customHeight="1">
      <c r="A155" s="26"/>
      <c r="B155" s="96" t="s">
        <v>556</v>
      </c>
      <c r="C155" s="297"/>
      <c r="D155" s="296"/>
      <c r="E155" s="296"/>
      <c r="F155" s="296"/>
      <c r="G155" s="301" t="s">
        <v>535</v>
      </c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134" t="s">
        <v>229</v>
      </c>
      <c r="U155" s="298"/>
      <c r="V155" s="298"/>
      <c r="W155" s="298"/>
      <c r="X155" s="99"/>
      <c r="Y155" s="295">
        <f t="shared" si="47"/>
        <v>0</v>
      </c>
      <c r="Z155" s="295"/>
      <c r="AA155" s="295"/>
      <c r="AB155" s="295"/>
      <c r="AC155" s="299">
        <f t="shared" si="48"/>
        <v>0</v>
      </c>
      <c r="AD155" s="299"/>
      <c r="AE155" s="299"/>
      <c r="AF155" s="295">
        <f t="shared" si="38"/>
        <v>0</v>
      </c>
      <c r="AG155" s="295"/>
      <c r="AH155" s="295"/>
      <c r="AI155" s="295"/>
      <c r="AJ155" s="295"/>
      <c r="AK155" s="295"/>
    </row>
    <row r="156" spans="1:37" ht="25.5" customHeight="1">
      <c r="A156" s="26"/>
      <c r="B156" s="96" t="s">
        <v>557</v>
      </c>
      <c r="C156" s="297"/>
      <c r="D156" s="296"/>
      <c r="E156" s="296"/>
      <c r="F156" s="296"/>
      <c r="G156" s="301" t="s">
        <v>536</v>
      </c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134" t="s">
        <v>229</v>
      </c>
      <c r="U156" s="298"/>
      <c r="V156" s="298"/>
      <c r="W156" s="298"/>
      <c r="X156" s="99"/>
      <c r="Y156" s="295">
        <f t="shared" si="47"/>
        <v>0</v>
      </c>
      <c r="Z156" s="295"/>
      <c r="AA156" s="295"/>
      <c r="AB156" s="295"/>
      <c r="AC156" s="299">
        <f t="shared" si="48"/>
        <v>0</v>
      </c>
      <c r="AD156" s="299"/>
      <c r="AE156" s="299"/>
      <c r="AF156" s="295">
        <f t="shared" si="38"/>
        <v>0</v>
      </c>
      <c r="AG156" s="295"/>
      <c r="AH156" s="295"/>
      <c r="AI156" s="295"/>
      <c r="AJ156" s="295"/>
      <c r="AK156" s="295"/>
    </row>
    <row r="157" spans="1:37" ht="12.75">
      <c r="A157" s="26"/>
      <c r="B157" s="96"/>
      <c r="C157" s="297"/>
      <c r="D157" s="296"/>
      <c r="E157" s="296"/>
      <c r="F157" s="296"/>
      <c r="G157" s="304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  <c r="S157" s="300"/>
      <c r="T157" s="96"/>
      <c r="U157" s="298"/>
      <c r="V157" s="298"/>
      <c r="W157" s="298"/>
      <c r="X157" s="99"/>
      <c r="Y157" s="295" t="str">
        <f t="shared" si="43"/>
        <v/>
      </c>
      <c r="Z157" s="295"/>
      <c r="AA157" s="295"/>
      <c r="AB157" s="295"/>
      <c r="AC157" s="295" t="str">
        <f t="shared" ref="AC157" si="49">IF(T157="","",ROUND(X157*(1+$AG$18),2))</f>
        <v/>
      </c>
      <c r="AD157" s="295"/>
      <c r="AE157" s="295"/>
      <c r="AF157" s="295" t="str">
        <f t="shared" ref="AF157" si="50">IF(T157="","",ROUND(U157*AC157,2))</f>
        <v/>
      </c>
      <c r="AG157" s="295"/>
      <c r="AH157" s="295"/>
      <c r="AI157" s="295"/>
      <c r="AJ157" s="295"/>
      <c r="AK157" s="295"/>
    </row>
    <row r="158" spans="1:37" ht="20.25" customHeight="1">
      <c r="A158" s="26"/>
      <c r="B158" s="123" t="s">
        <v>179</v>
      </c>
      <c r="C158" s="307"/>
      <c r="D158" s="307"/>
      <c r="E158" s="307"/>
      <c r="F158" s="307"/>
      <c r="G158" s="303" t="s">
        <v>152</v>
      </c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126"/>
      <c r="U158" s="309"/>
      <c r="V158" s="309"/>
      <c r="W158" s="309"/>
      <c r="X158" s="127"/>
      <c r="Y158" s="323" t="str">
        <f t="shared" si="37"/>
        <v/>
      </c>
      <c r="Z158" s="323"/>
      <c r="AA158" s="323"/>
      <c r="AB158" s="323"/>
      <c r="AC158" s="323" t="str">
        <f t="shared" ref="AC158" si="51">IF(T158="","",ROUND(X158*(1+$AG$18),2))</f>
        <v/>
      </c>
      <c r="AD158" s="323"/>
      <c r="AE158" s="323"/>
      <c r="AF158" s="302">
        <f>SUM(AF159:AK163)</f>
        <v>102546.62999999999</v>
      </c>
      <c r="AG158" s="302"/>
      <c r="AH158" s="302"/>
      <c r="AI158" s="302"/>
      <c r="AJ158" s="302"/>
      <c r="AK158" s="302"/>
    </row>
    <row r="159" spans="1:37" ht="37.5" customHeight="1">
      <c r="A159" s="26"/>
      <c r="B159" s="96" t="s">
        <v>180</v>
      </c>
      <c r="C159" s="296" t="s">
        <v>581</v>
      </c>
      <c r="D159" s="296"/>
      <c r="E159" s="296" t="s">
        <v>56</v>
      </c>
      <c r="F159" s="296"/>
      <c r="G159" s="300" t="s">
        <v>153</v>
      </c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96" t="s">
        <v>225</v>
      </c>
      <c r="U159" s="298">
        <v>781.71</v>
      </c>
      <c r="V159" s="298"/>
      <c r="W159" s="298"/>
      <c r="X159" s="99">
        <v>2.4</v>
      </c>
      <c r="Y159" s="295">
        <f t="shared" si="37"/>
        <v>1876.1</v>
      </c>
      <c r="Z159" s="295"/>
      <c r="AA159" s="295"/>
      <c r="AB159" s="295"/>
      <c r="AC159" s="299">
        <f>IF(T159="","",ROUND(X159*(1+$AG$18),2))</f>
        <v>2.9</v>
      </c>
      <c r="AD159" s="299"/>
      <c r="AE159" s="299"/>
      <c r="AF159" s="295">
        <f t="shared" ref="AF159:AF161" si="52">IF(T159="","",ROUND(U159*AC159,2))</f>
        <v>2266.96</v>
      </c>
      <c r="AG159" s="295"/>
      <c r="AH159" s="295"/>
      <c r="AI159" s="295"/>
      <c r="AJ159" s="295"/>
      <c r="AK159" s="295"/>
    </row>
    <row r="160" spans="1:37" ht="35.25" customHeight="1">
      <c r="A160" s="26"/>
      <c r="B160" s="96" t="s">
        <v>272</v>
      </c>
      <c r="C160" s="296" t="s">
        <v>582</v>
      </c>
      <c r="D160" s="296"/>
      <c r="E160" s="296" t="s">
        <v>56</v>
      </c>
      <c r="F160" s="296"/>
      <c r="G160" s="300" t="s">
        <v>454</v>
      </c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  <c r="S160" s="300"/>
      <c r="T160" s="96" t="s">
        <v>225</v>
      </c>
      <c r="U160" s="298">
        <v>253.98</v>
      </c>
      <c r="V160" s="298"/>
      <c r="W160" s="298"/>
      <c r="X160" s="99">
        <v>55.81</v>
      </c>
      <c r="Y160" s="295">
        <f t="shared" si="37"/>
        <v>14174.62</v>
      </c>
      <c r="Z160" s="295"/>
      <c r="AA160" s="295"/>
      <c r="AB160" s="295"/>
      <c r="AC160" s="299">
        <f>IF(T160="","",ROUND(X160*(1+$AG$18),2))</f>
        <v>67.5</v>
      </c>
      <c r="AD160" s="299"/>
      <c r="AE160" s="299"/>
      <c r="AF160" s="295">
        <f t="shared" si="52"/>
        <v>17143.650000000001</v>
      </c>
      <c r="AG160" s="295"/>
      <c r="AH160" s="295"/>
      <c r="AI160" s="295"/>
      <c r="AJ160" s="295"/>
      <c r="AK160" s="295"/>
    </row>
    <row r="161" spans="1:37" ht="46.15" customHeight="1">
      <c r="A161" s="26"/>
      <c r="B161" s="96" t="s">
        <v>181</v>
      </c>
      <c r="C161" s="296" t="s">
        <v>469</v>
      </c>
      <c r="D161" s="296"/>
      <c r="E161" s="296" t="s">
        <v>56</v>
      </c>
      <c r="F161" s="296"/>
      <c r="G161" s="300" t="s">
        <v>420</v>
      </c>
      <c r="H161" s="300"/>
      <c r="I161" s="300"/>
      <c r="J161" s="300"/>
      <c r="K161" s="300"/>
      <c r="L161" s="300"/>
      <c r="M161" s="300"/>
      <c r="N161" s="300"/>
      <c r="O161" s="300"/>
      <c r="P161" s="300"/>
      <c r="Q161" s="300"/>
      <c r="R161" s="300"/>
      <c r="S161" s="300"/>
      <c r="T161" s="96" t="s">
        <v>421</v>
      </c>
      <c r="U161" s="298">
        <v>2641.04</v>
      </c>
      <c r="V161" s="298"/>
      <c r="W161" s="298"/>
      <c r="X161" s="99">
        <v>22.08</v>
      </c>
      <c r="Y161" s="295">
        <f t="shared" ref="Y161" si="53">IF(T161="","",ROUND(U161*X161,2))</f>
        <v>58314.16</v>
      </c>
      <c r="Z161" s="295"/>
      <c r="AA161" s="295"/>
      <c r="AB161" s="295"/>
      <c r="AC161" s="299">
        <f>IF(T161="","",ROUND(X161*(1+$AG$18),2))</f>
        <v>26.71</v>
      </c>
      <c r="AD161" s="299"/>
      <c r="AE161" s="299"/>
      <c r="AF161" s="295">
        <f t="shared" si="52"/>
        <v>70542.179999999993</v>
      </c>
      <c r="AG161" s="295"/>
      <c r="AH161" s="295"/>
      <c r="AI161" s="295"/>
      <c r="AJ161" s="295"/>
      <c r="AK161" s="295"/>
    </row>
    <row r="162" spans="1:37" ht="24" customHeight="1">
      <c r="A162" s="26"/>
      <c r="B162" s="96" t="s">
        <v>418</v>
      </c>
      <c r="C162" s="296" t="s">
        <v>471</v>
      </c>
      <c r="D162" s="296"/>
      <c r="E162" s="296" t="s">
        <v>56</v>
      </c>
      <c r="F162" s="296"/>
      <c r="G162" s="300" t="s">
        <v>419</v>
      </c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  <c r="S162" s="300"/>
      <c r="T162" s="96" t="s">
        <v>421</v>
      </c>
      <c r="U162" s="298">
        <v>296.51</v>
      </c>
      <c r="V162" s="298"/>
      <c r="W162" s="298"/>
      <c r="X162" s="99">
        <v>24.42</v>
      </c>
      <c r="Y162" s="295">
        <f t="shared" ref="Y162:Y163" si="54">IF(T162="","",ROUND(U162*X162,2))</f>
        <v>7240.77</v>
      </c>
      <c r="Z162" s="295"/>
      <c r="AA162" s="295"/>
      <c r="AB162" s="295"/>
      <c r="AC162" s="299">
        <f>IF(T162="","",ROUND(X162*(1+$AG$18),2))</f>
        <v>29.54</v>
      </c>
      <c r="AD162" s="299"/>
      <c r="AE162" s="299"/>
      <c r="AF162" s="295">
        <f t="shared" ref="AF162" si="55">IF(T162="","",ROUND(U162*AC162,2))</f>
        <v>8758.91</v>
      </c>
      <c r="AG162" s="295"/>
      <c r="AH162" s="295"/>
      <c r="AI162" s="295"/>
      <c r="AJ162" s="295"/>
      <c r="AK162" s="295"/>
    </row>
    <row r="163" spans="1:37" ht="27" customHeight="1">
      <c r="A163" s="26"/>
      <c r="B163" s="96" t="s">
        <v>470</v>
      </c>
      <c r="C163" s="296" t="s">
        <v>649</v>
      </c>
      <c r="D163" s="296"/>
      <c r="E163" s="296" t="s">
        <v>481</v>
      </c>
      <c r="F163" s="296"/>
      <c r="G163" s="300" t="s">
        <v>558</v>
      </c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96" t="s">
        <v>421</v>
      </c>
      <c r="U163" s="298">
        <v>42.53</v>
      </c>
      <c r="V163" s="298"/>
      <c r="W163" s="298"/>
      <c r="X163" s="99">
        <v>74.55</v>
      </c>
      <c r="Y163" s="295">
        <f t="shared" si="54"/>
        <v>3170.61</v>
      </c>
      <c r="Z163" s="295"/>
      <c r="AA163" s="295"/>
      <c r="AB163" s="295"/>
      <c r="AC163" s="299">
        <f>IF(T163="","",ROUND(X163*(1+$AG$18),2))</f>
        <v>90.17</v>
      </c>
      <c r="AD163" s="299"/>
      <c r="AE163" s="299"/>
      <c r="AF163" s="295">
        <f t="shared" ref="AF163" si="56">IF(T163="","",ROUND(U163*AC163,2))</f>
        <v>3834.93</v>
      </c>
      <c r="AG163" s="295"/>
      <c r="AH163" s="295"/>
      <c r="AI163" s="295"/>
      <c r="AJ163" s="295"/>
      <c r="AK163" s="295"/>
    </row>
    <row r="164" spans="1:37" ht="12.75">
      <c r="A164" s="26"/>
      <c r="B164" s="96"/>
      <c r="C164" s="296"/>
      <c r="D164" s="296"/>
      <c r="E164" s="296"/>
      <c r="F164" s="296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96"/>
      <c r="U164" s="298"/>
      <c r="V164" s="298"/>
      <c r="W164" s="298"/>
      <c r="X164" s="99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</row>
    <row r="165" spans="1:37" ht="12.75">
      <c r="A165" s="26"/>
      <c r="B165" s="123" t="s">
        <v>182</v>
      </c>
      <c r="C165" s="307"/>
      <c r="D165" s="307"/>
      <c r="E165" s="307"/>
      <c r="F165" s="307"/>
      <c r="G165" s="303" t="s">
        <v>155</v>
      </c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126"/>
      <c r="U165" s="309"/>
      <c r="V165" s="309"/>
      <c r="W165" s="309"/>
      <c r="X165" s="127"/>
      <c r="Y165" s="323"/>
      <c r="Z165" s="323"/>
      <c r="AA165" s="323"/>
      <c r="AB165" s="323"/>
      <c r="AC165" s="323"/>
      <c r="AD165" s="323"/>
      <c r="AE165" s="323"/>
      <c r="AF165" s="302">
        <f>SUM(AF166:AK168)</f>
        <v>80147.789999999994</v>
      </c>
      <c r="AG165" s="302"/>
      <c r="AH165" s="302"/>
      <c r="AI165" s="302"/>
      <c r="AJ165" s="302"/>
      <c r="AK165" s="302"/>
    </row>
    <row r="166" spans="1:37" ht="33.6" customHeight="1">
      <c r="A166" s="26"/>
      <c r="B166" s="96" t="s">
        <v>183</v>
      </c>
      <c r="C166" s="296" t="s">
        <v>583</v>
      </c>
      <c r="D166" s="296"/>
      <c r="E166" s="296" t="s">
        <v>56</v>
      </c>
      <c r="F166" s="296"/>
      <c r="G166" s="300" t="s">
        <v>472</v>
      </c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96" t="s">
        <v>225</v>
      </c>
      <c r="U166" s="298">
        <v>642.58000000000004</v>
      </c>
      <c r="V166" s="298"/>
      <c r="W166" s="298"/>
      <c r="X166" s="99">
        <v>21.73</v>
      </c>
      <c r="Y166" s="295">
        <f t="shared" ref="Y166:Y168" si="57">IF(T166="","",ROUND(U166*X166,2))</f>
        <v>13963.26</v>
      </c>
      <c r="Z166" s="295"/>
      <c r="AA166" s="295"/>
      <c r="AB166" s="295"/>
      <c r="AC166" s="299">
        <f t="shared" ref="AC166:AC178" si="58">IF(T166="","",ROUND(X166*(1+$AG$18),2))</f>
        <v>26.28</v>
      </c>
      <c r="AD166" s="299"/>
      <c r="AE166" s="299"/>
      <c r="AF166" s="295">
        <f>IF(T166="","",ROUND(U166*AC166,2))</f>
        <v>16887</v>
      </c>
      <c r="AG166" s="295"/>
      <c r="AH166" s="295"/>
      <c r="AI166" s="295"/>
      <c r="AJ166" s="295"/>
      <c r="AK166" s="295"/>
    </row>
    <row r="167" spans="1:37" ht="19.5" customHeight="1">
      <c r="A167" s="26"/>
      <c r="B167" s="96" t="s">
        <v>184</v>
      </c>
      <c r="C167" s="296" t="s">
        <v>282</v>
      </c>
      <c r="D167" s="296"/>
      <c r="E167" s="296" t="s">
        <v>56</v>
      </c>
      <c r="F167" s="296"/>
      <c r="G167" s="300" t="s">
        <v>280</v>
      </c>
      <c r="H167" s="300"/>
      <c r="I167" s="300"/>
      <c r="J167" s="300"/>
      <c r="K167" s="300"/>
      <c r="L167" s="300"/>
      <c r="M167" s="300"/>
      <c r="N167" s="300"/>
      <c r="O167" s="300"/>
      <c r="P167" s="300"/>
      <c r="Q167" s="300"/>
      <c r="R167" s="300"/>
      <c r="S167" s="300"/>
      <c r="T167" s="96" t="s">
        <v>225</v>
      </c>
      <c r="U167" s="298">
        <v>325.5</v>
      </c>
      <c r="V167" s="298"/>
      <c r="W167" s="298"/>
      <c r="X167" s="100">
        <v>19.32</v>
      </c>
      <c r="Y167" s="295">
        <f t="shared" si="57"/>
        <v>6288.66</v>
      </c>
      <c r="Z167" s="295"/>
      <c r="AA167" s="295"/>
      <c r="AB167" s="295"/>
      <c r="AC167" s="299">
        <f t="shared" si="58"/>
        <v>23.37</v>
      </c>
      <c r="AD167" s="299"/>
      <c r="AE167" s="299"/>
      <c r="AF167" s="295">
        <f>IF(T167="","",ROUND(U167*AC167,2))</f>
        <v>7606.94</v>
      </c>
      <c r="AG167" s="295"/>
      <c r="AH167" s="295"/>
      <c r="AI167" s="295"/>
      <c r="AJ167" s="295"/>
      <c r="AK167" s="295"/>
    </row>
    <row r="168" spans="1:37" ht="23.45" customHeight="1">
      <c r="A168" s="26"/>
      <c r="B168" s="96" t="s">
        <v>255</v>
      </c>
      <c r="C168" s="296" t="s">
        <v>584</v>
      </c>
      <c r="D168" s="296"/>
      <c r="E168" s="296" t="s">
        <v>56</v>
      </c>
      <c r="F168" s="296"/>
      <c r="G168" s="300" t="s">
        <v>157</v>
      </c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300"/>
      <c r="S168" s="300"/>
      <c r="T168" s="96" t="s">
        <v>225</v>
      </c>
      <c r="U168" s="298">
        <v>642.58000000000004</v>
      </c>
      <c r="V168" s="298"/>
      <c r="W168" s="298"/>
      <c r="X168" s="99">
        <v>71.61</v>
      </c>
      <c r="Y168" s="295">
        <f t="shared" si="57"/>
        <v>46015.15</v>
      </c>
      <c r="Z168" s="295"/>
      <c r="AA168" s="295"/>
      <c r="AB168" s="295"/>
      <c r="AC168" s="299">
        <f t="shared" si="58"/>
        <v>86.61</v>
      </c>
      <c r="AD168" s="299"/>
      <c r="AE168" s="299"/>
      <c r="AF168" s="295">
        <f>IF(T168="","",ROUND(U168*AC168,2))</f>
        <v>55653.85</v>
      </c>
      <c r="AG168" s="295"/>
      <c r="AH168" s="295"/>
      <c r="AI168" s="295"/>
      <c r="AJ168" s="295"/>
      <c r="AK168" s="295"/>
    </row>
    <row r="169" spans="1:37" ht="12.75">
      <c r="A169" s="26"/>
      <c r="B169" s="123" t="s">
        <v>185</v>
      </c>
      <c r="C169" s="307"/>
      <c r="D169" s="307"/>
      <c r="E169" s="307"/>
      <c r="F169" s="307"/>
      <c r="G169" s="303" t="s">
        <v>158</v>
      </c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126"/>
      <c r="U169" s="309"/>
      <c r="V169" s="309"/>
      <c r="W169" s="309"/>
      <c r="X169" s="127"/>
      <c r="Y169" s="323" t="str">
        <f t="shared" ref="Y169:Y195" si="59">IF(T169="","",ROUND(U169*X169,2))</f>
        <v/>
      </c>
      <c r="Z169" s="323"/>
      <c r="AA169" s="323"/>
      <c r="AB169" s="323"/>
      <c r="AC169" s="327" t="str">
        <f t="shared" si="58"/>
        <v/>
      </c>
      <c r="AD169" s="327"/>
      <c r="AE169" s="327"/>
      <c r="AF169" s="302">
        <f>SUM(AF170:AK178)</f>
        <v>97667.239999999991</v>
      </c>
      <c r="AG169" s="302"/>
      <c r="AH169" s="302"/>
      <c r="AI169" s="302"/>
      <c r="AJ169" s="302"/>
      <c r="AK169" s="302"/>
    </row>
    <row r="170" spans="1:37" ht="23.45" customHeight="1">
      <c r="A170" s="26"/>
      <c r="B170" s="97" t="s">
        <v>186</v>
      </c>
      <c r="C170" s="331" t="s">
        <v>585</v>
      </c>
      <c r="D170" s="331"/>
      <c r="E170" s="331" t="s">
        <v>56</v>
      </c>
      <c r="F170" s="331"/>
      <c r="G170" s="333" t="s">
        <v>159</v>
      </c>
      <c r="H170" s="333"/>
      <c r="I170" s="333"/>
      <c r="J170" s="333"/>
      <c r="K170" s="333"/>
      <c r="L170" s="333"/>
      <c r="M170" s="333"/>
      <c r="N170" s="333"/>
      <c r="O170" s="333"/>
      <c r="P170" s="333"/>
      <c r="Q170" s="333"/>
      <c r="R170" s="333"/>
      <c r="S170" s="333"/>
      <c r="T170" s="138" t="s">
        <v>225</v>
      </c>
      <c r="U170" s="336">
        <v>5.62</v>
      </c>
      <c r="V170" s="336"/>
      <c r="W170" s="336"/>
      <c r="X170" s="139">
        <v>479.24</v>
      </c>
      <c r="Y170" s="305">
        <f t="shared" si="59"/>
        <v>2693.33</v>
      </c>
      <c r="Z170" s="305"/>
      <c r="AA170" s="305"/>
      <c r="AB170" s="305"/>
      <c r="AC170" s="337">
        <f t="shared" si="58"/>
        <v>579.65</v>
      </c>
      <c r="AD170" s="337"/>
      <c r="AE170" s="337"/>
      <c r="AF170" s="305">
        <f t="shared" ref="AF170:AF174" si="60">IF(T170="","",ROUND(U170*AC170,2))</f>
        <v>3257.63</v>
      </c>
      <c r="AG170" s="305"/>
      <c r="AH170" s="305"/>
      <c r="AI170" s="305"/>
      <c r="AJ170" s="305"/>
      <c r="AK170" s="305"/>
    </row>
    <row r="171" spans="1:37" ht="24.75" customHeight="1">
      <c r="A171" s="26"/>
      <c r="B171" s="97" t="s">
        <v>187</v>
      </c>
      <c r="C171" s="296" t="s">
        <v>586</v>
      </c>
      <c r="D171" s="296"/>
      <c r="E171" s="296" t="s">
        <v>56</v>
      </c>
      <c r="F171" s="296"/>
      <c r="G171" s="300" t="s">
        <v>480</v>
      </c>
      <c r="H171" s="300"/>
      <c r="I171" s="300"/>
      <c r="J171" s="300"/>
      <c r="K171" s="300"/>
      <c r="L171" s="300"/>
      <c r="M171" s="300"/>
      <c r="N171" s="300"/>
      <c r="O171" s="300"/>
      <c r="P171" s="300"/>
      <c r="Q171" s="300"/>
      <c r="R171" s="300"/>
      <c r="S171" s="300"/>
      <c r="T171" s="96" t="s">
        <v>225</v>
      </c>
      <c r="U171" s="298">
        <v>10.6</v>
      </c>
      <c r="V171" s="298"/>
      <c r="W171" s="298"/>
      <c r="X171" s="99">
        <v>418.08</v>
      </c>
      <c r="Y171" s="295">
        <f t="shared" si="59"/>
        <v>4431.6499999999996</v>
      </c>
      <c r="Z171" s="295"/>
      <c r="AA171" s="295"/>
      <c r="AB171" s="295"/>
      <c r="AC171" s="299">
        <f t="shared" si="58"/>
        <v>505.68</v>
      </c>
      <c r="AD171" s="299"/>
      <c r="AE171" s="299"/>
      <c r="AF171" s="295">
        <f t="shared" si="60"/>
        <v>5360.21</v>
      </c>
      <c r="AG171" s="295"/>
      <c r="AH171" s="295"/>
      <c r="AI171" s="295"/>
      <c r="AJ171" s="295"/>
      <c r="AK171" s="295"/>
    </row>
    <row r="172" spans="1:37" ht="24.75" customHeight="1">
      <c r="A172" s="26"/>
      <c r="B172" s="97" t="s">
        <v>188</v>
      </c>
      <c r="C172" s="283" t="s">
        <v>649</v>
      </c>
      <c r="D172" s="283"/>
      <c r="E172" s="283"/>
      <c r="F172" s="283"/>
      <c r="G172" s="284" t="s">
        <v>635</v>
      </c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110" t="s">
        <v>231</v>
      </c>
      <c r="U172" s="285">
        <v>4</v>
      </c>
      <c r="V172" s="285"/>
      <c r="W172" s="285"/>
      <c r="X172" s="122">
        <v>257.3</v>
      </c>
      <c r="Y172" s="286">
        <f t="shared" si="59"/>
        <v>1029.2</v>
      </c>
      <c r="Z172" s="286"/>
      <c r="AA172" s="286"/>
      <c r="AB172" s="286"/>
      <c r="AC172" s="290">
        <f t="shared" si="58"/>
        <v>311.20999999999998</v>
      </c>
      <c r="AD172" s="290"/>
      <c r="AE172" s="290"/>
      <c r="AF172" s="286">
        <f t="shared" si="60"/>
        <v>1244.8399999999999</v>
      </c>
      <c r="AG172" s="286"/>
      <c r="AH172" s="286"/>
      <c r="AI172" s="286"/>
      <c r="AJ172" s="286"/>
      <c r="AK172" s="286"/>
    </row>
    <row r="173" spans="1:37" ht="28.5" customHeight="1">
      <c r="A173" s="26"/>
      <c r="B173" s="97" t="s">
        <v>275</v>
      </c>
      <c r="C173" s="283" t="s">
        <v>649</v>
      </c>
      <c r="D173" s="283"/>
      <c r="E173" s="283"/>
      <c r="F173" s="283"/>
      <c r="G173" s="284" t="s">
        <v>637</v>
      </c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110" t="s">
        <v>636</v>
      </c>
      <c r="U173" s="285">
        <v>2</v>
      </c>
      <c r="V173" s="285"/>
      <c r="W173" s="285"/>
      <c r="X173" s="122">
        <v>285.97000000000003</v>
      </c>
      <c r="Y173" s="286">
        <f>IF(T173="","",ROUND(U173*X173,2))</f>
        <v>571.94000000000005</v>
      </c>
      <c r="Z173" s="286"/>
      <c r="AA173" s="286"/>
      <c r="AB173" s="286"/>
      <c r="AC173" s="290">
        <f>IF(T173="","",ROUND(X173*(1+$AG$18),2))</f>
        <v>345.89</v>
      </c>
      <c r="AD173" s="290"/>
      <c r="AE173" s="290"/>
      <c r="AF173" s="286">
        <f t="shared" ref="AF173" si="61">IF(T173="","",ROUND(U173*AC173,2))</f>
        <v>691.78</v>
      </c>
      <c r="AG173" s="286"/>
      <c r="AH173" s="286"/>
      <c r="AI173" s="286"/>
      <c r="AJ173" s="286"/>
      <c r="AK173" s="286"/>
    </row>
    <row r="174" spans="1:37" ht="12.75">
      <c r="A174" s="26"/>
      <c r="B174" s="97" t="s">
        <v>276</v>
      </c>
      <c r="C174" s="296" t="s">
        <v>474</v>
      </c>
      <c r="D174" s="296"/>
      <c r="E174" s="296" t="s">
        <v>56</v>
      </c>
      <c r="F174" s="296"/>
      <c r="G174" s="300" t="s">
        <v>475</v>
      </c>
      <c r="H174" s="300"/>
      <c r="I174" s="300"/>
      <c r="J174" s="300"/>
      <c r="K174" s="300"/>
      <c r="L174" s="300"/>
      <c r="M174" s="300"/>
      <c r="N174" s="300"/>
      <c r="O174" s="300"/>
      <c r="P174" s="300"/>
      <c r="Q174" s="300"/>
      <c r="R174" s="300"/>
      <c r="S174" s="300"/>
      <c r="T174" s="101" t="s">
        <v>230</v>
      </c>
      <c r="U174" s="298">
        <v>2</v>
      </c>
      <c r="V174" s="298"/>
      <c r="W174" s="298"/>
      <c r="X174" s="100">
        <v>129.6</v>
      </c>
      <c r="Y174" s="295">
        <f t="shared" ref="Y174" si="62">IF(T174="","",ROUND(U174*X174,2))</f>
        <v>259.2</v>
      </c>
      <c r="Z174" s="295"/>
      <c r="AA174" s="295"/>
      <c r="AB174" s="295"/>
      <c r="AC174" s="299">
        <f t="shared" si="58"/>
        <v>156.75</v>
      </c>
      <c r="AD174" s="299"/>
      <c r="AE174" s="299"/>
      <c r="AF174" s="295">
        <f t="shared" si="60"/>
        <v>313.5</v>
      </c>
      <c r="AG174" s="295"/>
      <c r="AH174" s="295"/>
      <c r="AI174" s="295"/>
      <c r="AJ174" s="295"/>
      <c r="AK174" s="295"/>
    </row>
    <row r="175" spans="1:37" ht="12.75">
      <c r="A175" s="26"/>
      <c r="B175" s="136" t="s">
        <v>473</v>
      </c>
      <c r="C175" s="308"/>
      <c r="D175" s="308"/>
      <c r="E175" s="308"/>
      <c r="F175" s="308"/>
      <c r="G175" s="291" t="s">
        <v>559</v>
      </c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134"/>
      <c r="U175" s="292"/>
      <c r="V175" s="292"/>
      <c r="W175" s="292"/>
      <c r="X175" s="137"/>
      <c r="Y175" s="293"/>
      <c r="Z175" s="293"/>
      <c r="AA175" s="293"/>
      <c r="AB175" s="293"/>
      <c r="AC175" s="294"/>
      <c r="AD175" s="294"/>
      <c r="AE175" s="294"/>
      <c r="AF175" s="293"/>
      <c r="AG175" s="293"/>
      <c r="AH175" s="293"/>
      <c r="AI175" s="293"/>
      <c r="AJ175" s="293"/>
      <c r="AK175" s="293"/>
    </row>
    <row r="176" spans="1:37" ht="12.75">
      <c r="A176" s="26"/>
      <c r="B176" s="136" t="s">
        <v>479</v>
      </c>
      <c r="C176" s="308"/>
      <c r="D176" s="308"/>
      <c r="E176" s="308"/>
      <c r="F176" s="308"/>
      <c r="G176" s="291" t="s">
        <v>560</v>
      </c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134"/>
      <c r="U176" s="292"/>
      <c r="V176" s="292"/>
      <c r="W176" s="292"/>
      <c r="X176" s="137"/>
      <c r="Y176" s="293"/>
      <c r="Z176" s="293"/>
      <c r="AA176" s="293"/>
      <c r="AB176" s="293"/>
      <c r="AC176" s="294"/>
      <c r="AD176" s="294"/>
      <c r="AE176" s="294"/>
      <c r="AF176" s="293"/>
      <c r="AG176" s="293"/>
      <c r="AH176" s="293"/>
      <c r="AI176" s="293"/>
      <c r="AJ176" s="293"/>
      <c r="AK176" s="293"/>
    </row>
    <row r="177" spans="1:37" ht="27.75" customHeight="1">
      <c r="A177" s="26"/>
      <c r="B177" s="97" t="s">
        <v>561</v>
      </c>
      <c r="C177" s="296" t="s">
        <v>476</v>
      </c>
      <c r="D177" s="296"/>
      <c r="E177" s="296" t="s">
        <v>56</v>
      </c>
      <c r="F177" s="296"/>
      <c r="G177" s="300" t="s">
        <v>477</v>
      </c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101" t="s">
        <v>421</v>
      </c>
      <c r="U177" s="298">
        <v>66.239999999999995</v>
      </c>
      <c r="V177" s="298"/>
      <c r="W177" s="298"/>
      <c r="X177" s="100">
        <v>390.78</v>
      </c>
      <c r="Y177" s="295">
        <f t="shared" ref="Y177:Y178" si="63">IF(T177="","",ROUND(U177*X177,2))</f>
        <v>25885.27</v>
      </c>
      <c r="Z177" s="295"/>
      <c r="AA177" s="295"/>
      <c r="AB177" s="295"/>
      <c r="AC177" s="299">
        <f t="shared" si="58"/>
        <v>472.66</v>
      </c>
      <c r="AD177" s="299"/>
      <c r="AE177" s="299"/>
      <c r="AF177" s="295">
        <f t="shared" ref="AF177:AF178" si="64">IF(T177="","",ROUND(U177*AC177,2))</f>
        <v>31309</v>
      </c>
      <c r="AG177" s="295"/>
      <c r="AH177" s="295"/>
      <c r="AI177" s="295"/>
      <c r="AJ177" s="295"/>
      <c r="AK177" s="295"/>
    </row>
    <row r="178" spans="1:37" ht="37.5" customHeight="1">
      <c r="A178" s="26"/>
      <c r="B178" s="97" t="s">
        <v>639</v>
      </c>
      <c r="C178" s="296" t="s">
        <v>476</v>
      </c>
      <c r="D178" s="296"/>
      <c r="E178" s="296" t="s">
        <v>56</v>
      </c>
      <c r="F178" s="296"/>
      <c r="G178" s="300" t="s">
        <v>478</v>
      </c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101" t="s">
        <v>421</v>
      </c>
      <c r="U178" s="298">
        <v>117.4</v>
      </c>
      <c r="V178" s="298"/>
      <c r="W178" s="298"/>
      <c r="X178" s="100">
        <v>390.78</v>
      </c>
      <c r="Y178" s="295">
        <f t="shared" si="63"/>
        <v>45877.57</v>
      </c>
      <c r="Z178" s="295"/>
      <c r="AA178" s="295"/>
      <c r="AB178" s="295"/>
      <c r="AC178" s="299">
        <f t="shared" si="58"/>
        <v>472.66</v>
      </c>
      <c r="AD178" s="299"/>
      <c r="AE178" s="299"/>
      <c r="AF178" s="295">
        <f t="shared" si="64"/>
        <v>55490.28</v>
      </c>
      <c r="AG178" s="295"/>
      <c r="AH178" s="295"/>
      <c r="AI178" s="295"/>
      <c r="AJ178" s="295"/>
      <c r="AK178" s="295"/>
    </row>
    <row r="179" spans="1:37" ht="12.75">
      <c r="A179" s="26"/>
      <c r="B179" s="97"/>
      <c r="C179" s="296"/>
      <c r="D179" s="296"/>
      <c r="E179" s="296"/>
      <c r="F179" s="296"/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300"/>
      <c r="S179" s="300"/>
      <c r="T179" s="101"/>
      <c r="U179" s="298"/>
      <c r="V179" s="298"/>
      <c r="W179" s="298"/>
      <c r="X179" s="100"/>
      <c r="Y179" s="295"/>
      <c r="Z179" s="295"/>
      <c r="AA179" s="295"/>
      <c r="AB179" s="295"/>
      <c r="AC179" s="295"/>
      <c r="AD179" s="295"/>
      <c r="AE179" s="295"/>
      <c r="AF179" s="295"/>
      <c r="AG179" s="295"/>
      <c r="AH179" s="295"/>
      <c r="AI179" s="295"/>
      <c r="AJ179" s="295"/>
      <c r="AK179" s="295"/>
    </row>
    <row r="180" spans="1:37" ht="12.75">
      <c r="A180" s="26"/>
      <c r="B180" s="123" t="s">
        <v>189</v>
      </c>
      <c r="C180" s="307"/>
      <c r="D180" s="307"/>
      <c r="E180" s="307"/>
      <c r="F180" s="307"/>
      <c r="G180" s="303" t="s">
        <v>163</v>
      </c>
      <c r="H180" s="303"/>
      <c r="I180" s="303"/>
      <c r="J180" s="303"/>
      <c r="K180" s="303"/>
      <c r="L180" s="303"/>
      <c r="M180" s="303"/>
      <c r="N180" s="303"/>
      <c r="O180" s="303"/>
      <c r="P180" s="303"/>
      <c r="Q180" s="303"/>
      <c r="R180" s="303"/>
      <c r="S180" s="303"/>
      <c r="T180" s="126"/>
      <c r="U180" s="309"/>
      <c r="V180" s="309"/>
      <c r="W180" s="309"/>
      <c r="X180" s="127"/>
      <c r="Y180" s="323" t="str">
        <f t="shared" si="59"/>
        <v/>
      </c>
      <c r="Z180" s="323"/>
      <c r="AA180" s="323"/>
      <c r="AB180" s="323"/>
      <c r="AC180" s="323" t="str">
        <f t="shared" ref="AC180:AC194" si="65">IF(T180="","",ROUND(X180*(1+$AG$18),2))</f>
        <v/>
      </c>
      <c r="AD180" s="323"/>
      <c r="AE180" s="323"/>
      <c r="AF180" s="302">
        <f>SUM(AF181:AK182)</f>
        <v>3326.1099999999997</v>
      </c>
      <c r="AG180" s="302"/>
      <c r="AH180" s="302"/>
      <c r="AI180" s="302"/>
      <c r="AJ180" s="302"/>
      <c r="AK180" s="302"/>
    </row>
    <row r="181" spans="1:37" ht="12.75">
      <c r="A181" s="26"/>
      <c r="B181" s="96" t="s">
        <v>190</v>
      </c>
      <c r="C181" s="296" t="s">
        <v>587</v>
      </c>
      <c r="D181" s="296"/>
      <c r="E181" s="296" t="s">
        <v>56</v>
      </c>
      <c r="F181" s="296"/>
      <c r="G181" s="300" t="s">
        <v>164</v>
      </c>
      <c r="H181" s="300"/>
      <c r="I181" s="300"/>
      <c r="J181" s="300"/>
      <c r="K181" s="300"/>
      <c r="L181" s="300"/>
      <c r="M181" s="300"/>
      <c r="N181" s="300"/>
      <c r="O181" s="300"/>
      <c r="P181" s="300"/>
      <c r="Q181" s="300"/>
      <c r="R181" s="300"/>
      <c r="S181" s="300"/>
      <c r="T181" s="96" t="s">
        <v>225</v>
      </c>
      <c r="U181" s="298">
        <v>10.6</v>
      </c>
      <c r="V181" s="298"/>
      <c r="W181" s="298"/>
      <c r="X181" s="99">
        <v>104.35</v>
      </c>
      <c r="Y181" s="295">
        <f t="shared" si="59"/>
        <v>1106.1099999999999</v>
      </c>
      <c r="Z181" s="295"/>
      <c r="AA181" s="295"/>
      <c r="AB181" s="295"/>
      <c r="AC181" s="299">
        <f>IF(T181="","",ROUND(X181*(1+$AG$18),2))</f>
        <v>126.21</v>
      </c>
      <c r="AD181" s="299"/>
      <c r="AE181" s="299"/>
      <c r="AF181" s="295">
        <f>IF(T181="","",ROUND(U181*AC181,2))</f>
        <v>1337.83</v>
      </c>
      <c r="AG181" s="295"/>
      <c r="AH181" s="295"/>
      <c r="AI181" s="295"/>
      <c r="AJ181" s="295"/>
      <c r="AK181" s="295"/>
    </row>
    <row r="182" spans="1:37" ht="12.75">
      <c r="A182" s="26"/>
      <c r="B182" s="96" t="s">
        <v>423</v>
      </c>
      <c r="C182" s="296" t="s">
        <v>562</v>
      </c>
      <c r="D182" s="296"/>
      <c r="E182" s="296" t="s">
        <v>56</v>
      </c>
      <c r="F182" s="296"/>
      <c r="G182" s="300" t="s">
        <v>424</v>
      </c>
      <c r="H182" s="300"/>
      <c r="I182" s="300"/>
      <c r="J182" s="300"/>
      <c r="K182" s="300"/>
      <c r="L182" s="300"/>
      <c r="M182" s="300"/>
      <c r="N182" s="300"/>
      <c r="O182" s="300"/>
      <c r="P182" s="300"/>
      <c r="Q182" s="300"/>
      <c r="R182" s="300"/>
      <c r="S182" s="300"/>
      <c r="T182" s="96" t="s">
        <v>225</v>
      </c>
      <c r="U182" s="298">
        <v>7.2</v>
      </c>
      <c r="V182" s="298"/>
      <c r="W182" s="298"/>
      <c r="X182" s="99">
        <v>228.31</v>
      </c>
      <c r="Y182" s="295">
        <f t="shared" ref="Y182" si="66">IF(T182="","",ROUND(U182*X182,2))</f>
        <v>1643.83</v>
      </c>
      <c r="Z182" s="295"/>
      <c r="AA182" s="295"/>
      <c r="AB182" s="295"/>
      <c r="AC182" s="299">
        <f>IF(T182="","",ROUND(X182*(1+$AG$18),2))</f>
        <v>276.14999999999998</v>
      </c>
      <c r="AD182" s="299"/>
      <c r="AE182" s="299"/>
      <c r="AF182" s="295">
        <f t="shared" ref="AF182" si="67">IF(T182="","",ROUND(U182*AC182,2))</f>
        <v>1988.28</v>
      </c>
      <c r="AG182" s="295"/>
      <c r="AH182" s="295"/>
      <c r="AI182" s="295"/>
      <c r="AJ182" s="295"/>
      <c r="AK182" s="295"/>
    </row>
    <row r="183" spans="1:37" ht="12.75">
      <c r="A183" s="26"/>
      <c r="B183" s="96"/>
      <c r="C183" s="296"/>
      <c r="D183" s="296"/>
      <c r="E183" s="296"/>
      <c r="F183" s="296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  <c r="S183" s="300"/>
      <c r="T183" s="96"/>
      <c r="U183" s="298"/>
      <c r="V183" s="298"/>
      <c r="W183" s="298"/>
      <c r="X183" s="99"/>
      <c r="Y183" s="295"/>
      <c r="Z183" s="295"/>
      <c r="AA183" s="295"/>
      <c r="AB183" s="295"/>
      <c r="AC183" s="295"/>
      <c r="AD183" s="295"/>
      <c r="AE183" s="295"/>
      <c r="AF183" s="295"/>
      <c r="AG183" s="295"/>
      <c r="AH183" s="295"/>
      <c r="AI183" s="295"/>
      <c r="AJ183" s="295"/>
      <c r="AK183" s="295"/>
    </row>
    <row r="184" spans="1:37" ht="12.75">
      <c r="A184" s="26"/>
      <c r="B184" s="123" t="s">
        <v>191</v>
      </c>
      <c r="C184" s="307"/>
      <c r="D184" s="307"/>
      <c r="E184" s="307"/>
      <c r="F184" s="307"/>
      <c r="G184" s="303" t="s">
        <v>165</v>
      </c>
      <c r="H184" s="303"/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126"/>
      <c r="U184" s="309"/>
      <c r="V184" s="309"/>
      <c r="W184" s="309"/>
      <c r="X184" s="127"/>
      <c r="Y184" s="323" t="str">
        <f t="shared" si="59"/>
        <v/>
      </c>
      <c r="Z184" s="323"/>
      <c r="AA184" s="323"/>
      <c r="AB184" s="323"/>
      <c r="AC184" s="323" t="str">
        <f t="shared" si="65"/>
        <v/>
      </c>
      <c r="AD184" s="323"/>
      <c r="AE184" s="323"/>
      <c r="AF184" s="302">
        <f>SUM(AF185:AK187)</f>
        <v>54392.17</v>
      </c>
      <c r="AG184" s="302"/>
      <c r="AH184" s="302"/>
      <c r="AI184" s="302"/>
      <c r="AJ184" s="302"/>
      <c r="AK184" s="302"/>
    </row>
    <row r="185" spans="1:37" ht="12.75">
      <c r="A185" s="26"/>
      <c r="B185" s="96" t="s">
        <v>192</v>
      </c>
      <c r="C185" s="296" t="s">
        <v>588</v>
      </c>
      <c r="D185" s="296"/>
      <c r="E185" s="296" t="s">
        <v>56</v>
      </c>
      <c r="F185" s="296"/>
      <c r="G185" s="300" t="s">
        <v>166</v>
      </c>
      <c r="H185" s="300"/>
      <c r="I185" s="300"/>
      <c r="J185" s="300"/>
      <c r="K185" s="300"/>
      <c r="L185" s="300"/>
      <c r="M185" s="300"/>
      <c r="N185" s="300"/>
      <c r="O185" s="300"/>
      <c r="P185" s="300"/>
      <c r="Q185" s="300"/>
      <c r="R185" s="300"/>
      <c r="S185" s="300"/>
      <c r="T185" s="96" t="s">
        <v>225</v>
      </c>
      <c r="U185" s="298">
        <v>2683.57</v>
      </c>
      <c r="V185" s="298"/>
      <c r="W185" s="298"/>
      <c r="X185" s="99">
        <v>2.0099999999999998</v>
      </c>
      <c r="Y185" s="295">
        <f t="shared" si="59"/>
        <v>5393.98</v>
      </c>
      <c r="Z185" s="295"/>
      <c r="AA185" s="295"/>
      <c r="AB185" s="295"/>
      <c r="AC185" s="299">
        <f>IF(T185="","",ROUND(X185*(1+$AG$18),2))</f>
        <v>2.4300000000000002</v>
      </c>
      <c r="AD185" s="299"/>
      <c r="AE185" s="299"/>
      <c r="AF185" s="295">
        <f>IF(T185="","",ROUND(U185*AC185,2))</f>
        <v>6521.08</v>
      </c>
      <c r="AG185" s="295"/>
      <c r="AH185" s="295"/>
      <c r="AI185" s="295"/>
      <c r="AJ185" s="295"/>
      <c r="AK185" s="295"/>
    </row>
    <row r="186" spans="1:37" ht="12.75">
      <c r="A186" s="26"/>
      <c r="B186" s="96" t="s">
        <v>193</v>
      </c>
      <c r="C186" s="296" t="s">
        <v>589</v>
      </c>
      <c r="D186" s="296"/>
      <c r="E186" s="296" t="s">
        <v>56</v>
      </c>
      <c r="F186" s="296"/>
      <c r="G186" s="300" t="s">
        <v>563</v>
      </c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  <c r="S186" s="300"/>
      <c r="T186" s="96" t="s">
        <v>225</v>
      </c>
      <c r="U186" s="298">
        <v>2683.57</v>
      </c>
      <c r="V186" s="298"/>
      <c r="W186" s="298"/>
      <c r="X186" s="99">
        <v>9.23</v>
      </c>
      <c r="Y186" s="295">
        <f t="shared" si="59"/>
        <v>24769.35</v>
      </c>
      <c r="Z186" s="295"/>
      <c r="AA186" s="295"/>
      <c r="AB186" s="295"/>
      <c r="AC186" s="299">
        <f>IF(T186="","",ROUND(X186*(1+$AG$18),2))</f>
        <v>11.16</v>
      </c>
      <c r="AD186" s="299"/>
      <c r="AE186" s="299"/>
      <c r="AF186" s="295">
        <f>IF(T186="","",ROUND(U186*AC186,2))</f>
        <v>29948.639999999999</v>
      </c>
      <c r="AG186" s="295"/>
      <c r="AH186" s="295"/>
      <c r="AI186" s="295"/>
      <c r="AJ186" s="295"/>
      <c r="AK186" s="295"/>
    </row>
    <row r="187" spans="1:37" ht="23.25" customHeight="1">
      <c r="A187" s="26"/>
      <c r="B187" s="97" t="s">
        <v>194</v>
      </c>
      <c r="C187" s="296" t="s">
        <v>590</v>
      </c>
      <c r="D187" s="296"/>
      <c r="E187" s="296" t="s">
        <v>56</v>
      </c>
      <c r="F187" s="296"/>
      <c r="G187" s="300" t="s">
        <v>168</v>
      </c>
      <c r="H187" s="300"/>
      <c r="I187" s="300"/>
      <c r="J187" s="300"/>
      <c r="K187" s="300"/>
      <c r="L187" s="300"/>
      <c r="M187" s="300"/>
      <c r="N187" s="300"/>
      <c r="O187" s="300"/>
      <c r="P187" s="300"/>
      <c r="Q187" s="300"/>
      <c r="R187" s="300"/>
      <c r="S187" s="300"/>
      <c r="T187" s="96" t="s">
        <v>225</v>
      </c>
      <c r="U187" s="298">
        <v>499.65</v>
      </c>
      <c r="V187" s="298"/>
      <c r="W187" s="298"/>
      <c r="X187" s="99">
        <v>29.66</v>
      </c>
      <c r="Y187" s="295">
        <f t="shared" si="59"/>
        <v>14819.62</v>
      </c>
      <c r="Z187" s="295"/>
      <c r="AA187" s="295"/>
      <c r="AB187" s="295"/>
      <c r="AC187" s="299">
        <f>IF(T187="","",ROUND(X187*(1+$AG$18),2))</f>
        <v>35.869999999999997</v>
      </c>
      <c r="AD187" s="299"/>
      <c r="AE187" s="299"/>
      <c r="AF187" s="295">
        <f>IF(T187="","",ROUND(U187*AC187,2))</f>
        <v>17922.45</v>
      </c>
      <c r="AG187" s="295"/>
      <c r="AH187" s="295"/>
      <c r="AI187" s="295"/>
      <c r="AJ187" s="295"/>
      <c r="AK187" s="295"/>
    </row>
    <row r="188" spans="1:37" ht="12.75">
      <c r="A188" s="26"/>
      <c r="B188" s="123" t="s">
        <v>195</v>
      </c>
      <c r="C188" s="307"/>
      <c r="D188" s="307"/>
      <c r="E188" s="307"/>
      <c r="F188" s="307"/>
      <c r="G188" s="303" t="s">
        <v>169</v>
      </c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126"/>
      <c r="U188" s="309"/>
      <c r="V188" s="309"/>
      <c r="W188" s="309"/>
      <c r="X188" s="127"/>
      <c r="Y188" s="323" t="str">
        <f t="shared" si="59"/>
        <v/>
      </c>
      <c r="Z188" s="323"/>
      <c r="AA188" s="323"/>
      <c r="AB188" s="323"/>
      <c r="AC188" s="323" t="str">
        <f t="shared" si="65"/>
        <v/>
      </c>
      <c r="AD188" s="323"/>
      <c r="AE188" s="323"/>
      <c r="AF188" s="302">
        <f>SUM(AF189:AK193)</f>
        <v>2537.8199999999997</v>
      </c>
      <c r="AG188" s="302"/>
      <c r="AH188" s="302"/>
      <c r="AI188" s="302"/>
      <c r="AJ188" s="302"/>
      <c r="AK188" s="302"/>
    </row>
    <row r="189" spans="1:37" ht="24.75" customHeight="1">
      <c r="A189" s="26"/>
      <c r="B189" s="96" t="s">
        <v>313</v>
      </c>
      <c r="C189" s="296" t="s">
        <v>591</v>
      </c>
      <c r="D189" s="296"/>
      <c r="E189" s="296" t="s">
        <v>56</v>
      </c>
      <c r="F189" s="296"/>
      <c r="G189" s="300" t="s">
        <v>405</v>
      </c>
      <c r="H189" s="300"/>
      <c r="I189" s="300"/>
      <c r="J189" s="300"/>
      <c r="K189" s="300"/>
      <c r="L189" s="300"/>
      <c r="M189" s="300"/>
      <c r="N189" s="300"/>
      <c r="O189" s="300"/>
      <c r="P189" s="300"/>
      <c r="Q189" s="300"/>
      <c r="R189" s="300"/>
      <c r="S189" s="300"/>
      <c r="T189" s="101" t="s">
        <v>231</v>
      </c>
      <c r="U189" s="298">
        <v>12</v>
      </c>
      <c r="V189" s="298"/>
      <c r="W189" s="298"/>
      <c r="X189" s="102">
        <v>33.06</v>
      </c>
      <c r="Y189" s="295">
        <f t="shared" si="59"/>
        <v>396.72</v>
      </c>
      <c r="Z189" s="295"/>
      <c r="AA189" s="295"/>
      <c r="AB189" s="295"/>
      <c r="AC189" s="299">
        <f>IF(T189="","",ROUND(X189*(1+$AG$18),2))</f>
        <v>39.99</v>
      </c>
      <c r="AD189" s="299"/>
      <c r="AE189" s="299"/>
      <c r="AF189" s="295">
        <f>IF(T189="","",ROUND(U189*AC189,2))</f>
        <v>479.88</v>
      </c>
      <c r="AG189" s="295"/>
      <c r="AH189" s="295"/>
      <c r="AI189" s="295"/>
      <c r="AJ189" s="295"/>
      <c r="AK189" s="295"/>
    </row>
    <row r="190" spans="1:37" ht="24.75" customHeight="1">
      <c r="A190" s="26"/>
      <c r="B190" s="96" t="s">
        <v>314</v>
      </c>
      <c r="C190" s="296" t="s">
        <v>645</v>
      </c>
      <c r="D190" s="296"/>
      <c r="E190" s="296" t="s">
        <v>56</v>
      </c>
      <c r="F190" s="296"/>
      <c r="G190" s="300" t="s">
        <v>646</v>
      </c>
      <c r="H190" s="300"/>
      <c r="I190" s="300"/>
      <c r="J190" s="300"/>
      <c r="K190" s="300"/>
      <c r="L190" s="300"/>
      <c r="M190" s="300"/>
      <c r="N190" s="300"/>
      <c r="O190" s="300"/>
      <c r="P190" s="300"/>
      <c r="Q190" s="300"/>
      <c r="R190" s="300"/>
      <c r="S190" s="300"/>
      <c r="T190" s="101" t="s">
        <v>231</v>
      </c>
      <c r="U190" s="298">
        <v>10</v>
      </c>
      <c r="V190" s="298"/>
      <c r="W190" s="298"/>
      <c r="X190" s="102">
        <v>28.37</v>
      </c>
      <c r="Y190" s="295">
        <f t="shared" si="59"/>
        <v>283.7</v>
      </c>
      <c r="Z190" s="295"/>
      <c r="AA190" s="295"/>
      <c r="AB190" s="295"/>
      <c r="AC190" s="299">
        <f>IF(T190="","",ROUND(X190*(1+$AG$18),2))</f>
        <v>34.31</v>
      </c>
      <c r="AD190" s="299"/>
      <c r="AE190" s="299"/>
      <c r="AF190" s="295">
        <f>IF(T190="","",ROUND(U190*AC190,2))</f>
        <v>343.1</v>
      </c>
      <c r="AG190" s="295"/>
      <c r="AH190" s="295"/>
      <c r="AI190" s="295"/>
      <c r="AJ190" s="295"/>
      <c r="AK190" s="295"/>
    </row>
    <row r="191" spans="1:37" ht="24.75" customHeight="1">
      <c r="A191" s="26"/>
      <c r="B191" s="96" t="s">
        <v>315</v>
      </c>
      <c r="C191" s="296" t="s">
        <v>643</v>
      </c>
      <c r="D191" s="296"/>
      <c r="E191" s="296" t="s">
        <v>56</v>
      </c>
      <c r="F191" s="296"/>
      <c r="G191" s="300" t="s">
        <v>648</v>
      </c>
      <c r="H191" s="300"/>
      <c r="I191" s="300"/>
      <c r="J191" s="300"/>
      <c r="K191" s="300"/>
      <c r="L191" s="300"/>
      <c r="M191" s="300"/>
      <c r="N191" s="300"/>
      <c r="O191" s="300"/>
      <c r="P191" s="300"/>
      <c r="Q191" s="300"/>
      <c r="R191" s="300"/>
      <c r="S191" s="300"/>
      <c r="T191" s="101" t="s">
        <v>231</v>
      </c>
      <c r="U191" s="298">
        <v>2</v>
      </c>
      <c r="V191" s="298"/>
      <c r="W191" s="298"/>
      <c r="X191" s="102">
        <v>37.29</v>
      </c>
      <c r="Y191" s="295">
        <f t="shared" si="59"/>
        <v>74.58</v>
      </c>
      <c r="Z191" s="295"/>
      <c r="AA191" s="295"/>
      <c r="AB191" s="295"/>
      <c r="AC191" s="299">
        <f>IF(T191="","",ROUND(X191*(1+$AG$18),2))</f>
        <v>45.1</v>
      </c>
      <c r="AD191" s="299"/>
      <c r="AE191" s="299"/>
      <c r="AF191" s="295">
        <f>IF(T191="","",ROUND(U191*AC191,2))</f>
        <v>90.2</v>
      </c>
      <c r="AG191" s="295"/>
      <c r="AH191" s="295"/>
      <c r="AI191" s="295"/>
      <c r="AJ191" s="295"/>
      <c r="AK191" s="295"/>
    </row>
    <row r="192" spans="1:37" ht="24.75" customHeight="1">
      <c r="A192" s="26"/>
      <c r="B192" s="96" t="s">
        <v>410</v>
      </c>
      <c r="C192" s="296" t="s">
        <v>644</v>
      </c>
      <c r="D192" s="296"/>
      <c r="E192" s="296" t="s">
        <v>56</v>
      </c>
      <c r="F192" s="296"/>
      <c r="G192" s="300" t="s">
        <v>647</v>
      </c>
      <c r="H192" s="300"/>
      <c r="I192" s="300"/>
      <c r="J192" s="300"/>
      <c r="K192" s="300"/>
      <c r="L192" s="300"/>
      <c r="M192" s="300"/>
      <c r="N192" s="300"/>
      <c r="O192" s="300"/>
      <c r="P192" s="300"/>
      <c r="Q192" s="300"/>
      <c r="R192" s="300"/>
      <c r="S192" s="300"/>
      <c r="T192" s="101" t="s">
        <v>231</v>
      </c>
      <c r="U192" s="298">
        <v>8</v>
      </c>
      <c r="V192" s="298"/>
      <c r="W192" s="298"/>
      <c r="X192" s="102">
        <v>23.13</v>
      </c>
      <c r="Y192" s="295">
        <f t="shared" si="59"/>
        <v>185.04</v>
      </c>
      <c r="Z192" s="295"/>
      <c r="AA192" s="295"/>
      <c r="AB192" s="295"/>
      <c r="AC192" s="299">
        <f>IF(T192="","",ROUND(X192*(1+$AG$18),2))</f>
        <v>27.98</v>
      </c>
      <c r="AD192" s="299"/>
      <c r="AE192" s="299"/>
      <c r="AF192" s="295">
        <f>IF(T192="","",ROUND(U192*AC192,2))</f>
        <v>223.84</v>
      </c>
      <c r="AG192" s="295"/>
      <c r="AH192" s="295"/>
      <c r="AI192" s="295"/>
      <c r="AJ192" s="295"/>
      <c r="AK192" s="295"/>
    </row>
    <row r="193" spans="1:40" ht="24.75" customHeight="1">
      <c r="A193" s="26"/>
      <c r="B193" s="96" t="s">
        <v>411</v>
      </c>
      <c r="C193" s="296" t="s">
        <v>235</v>
      </c>
      <c r="D193" s="296"/>
      <c r="E193" s="296" t="s">
        <v>56</v>
      </c>
      <c r="F193" s="296"/>
      <c r="G193" s="300" t="s">
        <v>172</v>
      </c>
      <c r="H193" s="300"/>
      <c r="I193" s="300"/>
      <c r="J193" s="300"/>
      <c r="K193" s="300"/>
      <c r="L193" s="300"/>
      <c r="M193" s="300"/>
      <c r="N193" s="300"/>
      <c r="O193" s="300"/>
      <c r="P193" s="300"/>
      <c r="Q193" s="300"/>
      <c r="R193" s="300"/>
      <c r="S193" s="300"/>
      <c r="T193" s="101" t="s">
        <v>231</v>
      </c>
      <c r="U193" s="298">
        <v>8</v>
      </c>
      <c r="V193" s="298"/>
      <c r="W193" s="298"/>
      <c r="X193" s="102">
        <v>144.77000000000001</v>
      </c>
      <c r="Y193" s="295">
        <f t="shared" si="59"/>
        <v>1158.1600000000001</v>
      </c>
      <c r="Z193" s="295"/>
      <c r="AA193" s="295"/>
      <c r="AB193" s="295"/>
      <c r="AC193" s="299">
        <f>IF(T193="","",ROUND(X193*(1+$AG$18),2))</f>
        <v>175.1</v>
      </c>
      <c r="AD193" s="299"/>
      <c r="AE193" s="299"/>
      <c r="AF193" s="295">
        <f>IF(T193="","",ROUND(U193*AC193,2))</f>
        <v>1400.8</v>
      </c>
      <c r="AG193" s="295"/>
      <c r="AH193" s="295"/>
      <c r="AI193" s="295"/>
      <c r="AJ193" s="295"/>
      <c r="AK193" s="295"/>
    </row>
    <row r="194" spans="1:40" ht="12.75">
      <c r="A194" s="26"/>
      <c r="B194" s="123" t="s">
        <v>196</v>
      </c>
      <c r="C194" s="307"/>
      <c r="D194" s="307"/>
      <c r="E194" s="307"/>
      <c r="F194" s="307"/>
      <c r="G194" s="303" t="s">
        <v>173</v>
      </c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129"/>
      <c r="U194" s="309"/>
      <c r="V194" s="309"/>
      <c r="W194" s="309"/>
      <c r="X194" s="130"/>
      <c r="Y194" s="323" t="str">
        <f t="shared" si="59"/>
        <v/>
      </c>
      <c r="Z194" s="323"/>
      <c r="AA194" s="323"/>
      <c r="AB194" s="323"/>
      <c r="AC194" s="323" t="str">
        <f t="shared" si="65"/>
        <v/>
      </c>
      <c r="AD194" s="323"/>
      <c r="AE194" s="323"/>
      <c r="AF194" s="302">
        <f>SUM(AF195:AK212)</f>
        <v>7046.77</v>
      </c>
      <c r="AG194" s="302"/>
      <c r="AH194" s="302"/>
      <c r="AI194" s="302"/>
      <c r="AJ194" s="302"/>
      <c r="AK194" s="302"/>
    </row>
    <row r="195" spans="1:40" ht="12.75">
      <c r="A195" s="26"/>
      <c r="B195" s="96" t="s">
        <v>197</v>
      </c>
      <c r="C195" s="296" t="s">
        <v>592</v>
      </c>
      <c r="D195" s="296"/>
      <c r="E195" s="296" t="s">
        <v>56</v>
      </c>
      <c r="F195" s="296"/>
      <c r="G195" s="300" t="s">
        <v>260</v>
      </c>
      <c r="H195" s="300"/>
      <c r="I195" s="300"/>
      <c r="J195" s="300"/>
      <c r="K195" s="300"/>
      <c r="L195" s="300"/>
      <c r="M195" s="300"/>
      <c r="N195" s="300"/>
      <c r="O195" s="300"/>
      <c r="P195" s="300"/>
      <c r="Q195" s="300"/>
      <c r="R195" s="300"/>
      <c r="S195" s="300"/>
      <c r="T195" s="98" t="s">
        <v>57</v>
      </c>
      <c r="U195" s="298">
        <v>155</v>
      </c>
      <c r="V195" s="298"/>
      <c r="W195" s="298"/>
      <c r="X195" s="100">
        <v>23.63</v>
      </c>
      <c r="Y195" s="295">
        <f t="shared" si="59"/>
        <v>3662.65</v>
      </c>
      <c r="Z195" s="295"/>
      <c r="AA195" s="295"/>
      <c r="AB195" s="295"/>
      <c r="AC195" s="299">
        <f t="shared" ref="AC195:AC205" si="68">IF(T195="","",ROUND(X195*(1+$AG$18),2))</f>
        <v>28.58</v>
      </c>
      <c r="AD195" s="299"/>
      <c r="AE195" s="299"/>
      <c r="AF195" s="295">
        <f t="shared" ref="AF195:AF212" si="69">IF(T195="","",ROUND(U195*AC195,2))</f>
        <v>4429.8999999999996</v>
      </c>
      <c r="AG195" s="295"/>
      <c r="AH195" s="295"/>
      <c r="AI195" s="295"/>
      <c r="AJ195" s="295"/>
      <c r="AK195" s="295"/>
    </row>
    <row r="196" spans="1:40" ht="12.75">
      <c r="A196" s="26"/>
      <c r="B196" s="96" t="s">
        <v>198</v>
      </c>
      <c r="C196" s="297">
        <v>91864</v>
      </c>
      <c r="D196" s="296"/>
      <c r="E196" s="296" t="s">
        <v>56</v>
      </c>
      <c r="F196" s="296"/>
      <c r="G196" s="300" t="s">
        <v>425</v>
      </c>
      <c r="H196" s="300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101" t="s">
        <v>57</v>
      </c>
      <c r="U196" s="298">
        <v>39</v>
      </c>
      <c r="V196" s="298"/>
      <c r="W196" s="298"/>
      <c r="X196" s="100">
        <v>8.43</v>
      </c>
      <c r="Y196" s="295">
        <f t="shared" ref="Y196:Y212" si="70">IF(T196="","",ROUND(U196*X196,2))</f>
        <v>328.77</v>
      </c>
      <c r="Z196" s="295"/>
      <c r="AA196" s="295"/>
      <c r="AB196" s="295"/>
      <c r="AC196" s="299">
        <f t="shared" si="68"/>
        <v>10.199999999999999</v>
      </c>
      <c r="AD196" s="299"/>
      <c r="AE196" s="299"/>
      <c r="AF196" s="295">
        <f t="shared" si="69"/>
        <v>397.8</v>
      </c>
      <c r="AG196" s="295"/>
      <c r="AH196" s="295"/>
      <c r="AI196" s="295"/>
      <c r="AJ196" s="295"/>
      <c r="AK196" s="295"/>
    </row>
    <row r="197" spans="1:40" ht="12.75">
      <c r="A197" s="26"/>
      <c r="B197" s="96" t="s">
        <v>199</v>
      </c>
      <c r="C197" s="297">
        <v>91880</v>
      </c>
      <c r="D197" s="296"/>
      <c r="E197" s="296" t="s">
        <v>56</v>
      </c>
      <c r="F197" s="296"/>
      <c r="G197" s="300" t="s">
        <v>426</v>
      </c>
      <c r="H197" s="300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101" t="s">
        <v>230</v>
      </c>
      <c r="U197" s="298">
        <v>14</v>
      </c>
      <c r="V197" s="298"/>
      <c r="W197" s="298"/>
      <c r="X197" s="100">
        <v>6.27</v>
      </c>
      <c r="Y197" s="295">
        <f t="shared" si="70"/>
        <v>87.78</v>
      </c>
      <c r="Z197" s="295"/>
      <c r="AA197" s="295"/>
      <c r="AB197" s="295"/>
      <c r="AC197" s="299">
        <f t="shared" si="68"/>
        <v>7.58</v>
      </c>
      <c r="AD197" s="299"/>
      <c r="AE197" s="299"/>
      <c r="AF197" s="295">
        <f t="shared" si="69"/>
        <v>106.12</v>
      </c>
      <c r="AG197" s="295"/>
      <c r="AH197" s="295"/>
      <c r="AI197" s="295"/>
      <c r="AJ197" s="295"/>
      <c r="AK197" s="295"/>
    </row>
    <row r="198" spans="1:40" ht="12.75">
      <c r="A198" s="26"/>
      <c r="B198" s="96" t="s">
        <v>316</v>
      </c>
      <c r="C198" s="297">
        <v>91893</v>
      </c>
      <c r="D198" s="296"/>
      <c r="E198" s="296" t="s">
        <v>56</v>
      </c>
      <c r="F198" s="296"/>
      <c r="G198" s="300" t="s">
        <v>427</v>
      </c>
      <c r="H198" s="300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101" t="s">
        <v>230</v>
      </c>
      <c r="U198" s="298">
        <v>13</v>
      </c>
      <c r="V198" s="298"/>
      <c r="W198" s="298"/>
      <c r="X198" s="100">
        <v>9.27</v>
      </c>
      <c r="Y198" s="295">
        <f t="shared" si="70"/>
        <v>120.51</v>
      </c>
      <c r="Z198" s="295"/>
      <c r="AA198" s="295"/>
      <c r="AB198" s="295"/>
      <c r="AC198" s="299">
        <f t="shared" si="68"/>
        <v>11.21</v>
      </c>
      <c r="AD198" s="299"/>
      <c r="AE198" s="299"/>
      <c r="AF198" s="295">
        <f t="shared" si="69"/>
        <v>145.72999999999999</v>
      </c>
      <c r="AG198" s="295"/>
      <c r="AH198" s="295"/>
      <c r="AI198" s="295"/>
      <c r="AJ198" s="295"/>
      <c r="AK198" s="295"/>
    </row>
    <row r="199" spans="1:40" ht="21.6" customHeight="1">
      <c r="A199" s="26"/>
      <c r="B199" s="96" t="s">
        <v>440</v>
      </c>
      <c r="C199" s="297">
        <v>98111</v>
      </c>
      <c r="D199" s="296"/>
      <c r="E199" s="296" t="s">
        <v>56</v>
      </c>
      <c r="F199" s="296"/>
      <c r="G199" s="300" t="s">
        <v>428</v>
      </c>
      <c r="H199" s="300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101" t="s">
        <v>230</v>
      </c>
      <c r="U199" s="298">
        <v>5</v>
      </c>
      <c r="V199" s="298"/>
      <c r="W199" s="298"/>
      <c r="X199" s="103">
        <v>17.34</v>
      </c>
      <c r="Y199" s="295">
        <f t="shared" si="70"/>
        <v>86.7</v>
      </c>
      <c r="Z199" s="295"/>
      <c r="AA199" s="295"/>
      <c r="AB199" s="295"/>
      <c r="AC199" s="299">
        <f t="shared" si="68"/>
        <v>20.97</v>
      </c>
      <c r="AD199" s="299"/>
      <c r="AE199" s="299"/>
      <c r="AF199" s="295">
        <f t="shared" si="69"/>
        <v>104.85</v>
      </c>
      <c r="AG199" s="295"/>
      <c r="AH199" s="295"/>
      <c r="AI199" s="295"/>
      <c r="AJ199" s="295"/>
      <c r="AK199" s="295"/>
    </row>
    <row r="200" spans="1:40" ht="21.6" customHeight="1">
      <c r="A200" s="26"/>
      <c r="B200" s="96" t="s">
        <v>441</v>
      </c>
      <c r="C200" s="297">
        <v>96985</v>
      </c>
      <c r="D200" s="296"/>
      <c r="E200" s="296" t="s">
        <v>56</v>
      </c>
      <c r="F200" s="296"/>
      <c r="G200" s="300" t="s">
        <v>429</v>
      </c>
      <c r="H200" s="300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101" t="s">
        <v>230</v>
      </c>
      <c r="U200" s="298">
        <v>5</v>
      </c>
      <c r="V200" s="298"/>
      <c r="W200" s="298"/>
      <c r="X200" s="100">
        <v>35.590000000000003</v>
      </c>
      <c r="Y200" s="295">
        <f t="shared" si="70"/>
        <v>177.95</v>
      </c>
      <c r="Z200" s="295"/>
      <c r="AA200" s="295"/>
      <c r="AB200" s="295"/>
      <c r="AC200" s="299">
        <f t="shared" si="68"/>
        <v>43.05</v>
      </c>
      <c r="AD200" s="299"/>
      <c r="AE200" s="299"/>
      <c r="AF200" s="295">
        <f t="shared" si="69"/>
        <v>215.25</v>
      </c>
      <c r="AG200" s="295"/>
      <c r="AH200" s="295"/>
      <c r="AI200" s="295"/>
      <c r="AJ200" s="295"/>
      <c r="AK200" s="295"/>
    </row>
    <row r="201" spans="1:40" ht="12.75">
      <c r="A201" s="26"/>
      <c r="B201" s="96" t="s">
        <v>442</v>
      </c>
      <c r="C201" s="297">
        <v>39129</v>
      </c>
      <c r="D201" s="296"/>
      <c r="E201" s="296" t="s">
        <v>56</v>
      </c>
      <c r="F201" s="296"/>
      <c r="G201" s="300" t="s">
        <v>430</v>
      </c>
      <c r="H201" s="300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101" t="s">
        <v>230</v>
      </c>
      <c r="U201" s="298">
        <v>34</v>
      </c>
      <c r="V201" s="298"/>
      <c r="W201" s="298"/>
      <c r="X201" s="100">
        <v>0.61</v>
      </c>
      <c r="Y201" s="295">
        <f t="shared" si="70"/>
        <v>20.74</v>
      </c>
      <c r="Z201" s="295"/>
      <c r="AA201" s="295"/>
      <c r="AB201" s="295"/>
      <c r="AC201" s="299">
        <f t="shared" si="68"/>
        <v>0.74</v>
      </c>
      <c r="AD201" s="299"/>
      <c r="AE201" s="299"/>
      <c r="AF201" s="295">
        <f t="shared" si="69"/>
        <v>25.16</v>
      </c>
      <c r="AG201" s="295"/>
      <c r="AH201" s="295"/>
      <c r="AI201" s="295"/>
      <c r="AJ201" s="295"/>
      <c r="AK201" s="295"/>
    </row>
    <row r="202" spans="1:40" ht="12.75">
      <c r="A202" s="26"/>
      <c r="B202" s="96" t="s">
        <v>443</v>
      </c>
      <c r="C202" s="297">
        <v>4375</v>
      </c>
      <c r="D202" s="296"/>
      <c r="E202" s="296" t="s">
        <v>56</v>
      </c>
      <c r="F202" s="296"/>
      <c r="G202" s="300" t="s">
        <v>431</v>
      </c>
      <c r="H202" s="300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101" t="s">
        <v>230</v>
      </c>
      <c r="U202" s="298">
        <v>44</v>
      </c>
      <c r="V202" s="298"/>
      <c r="W202" s="298"/>
      <c r="X202" s="100">
        <v>0.06</v>
      </c>
      <c r="Y202" s="295">
        <f t="shared" si="70"/>
        <v>2.64</v>
      </c>
      <c r="Z202" s="295"/>
      <c r="AA202" s="295"/>
      <c r="AB202" s="295"/>
      <c r="AC202" s="299">
        <f t="shared" si="68"/>
        <v>7.0000000000000007E-2</v>
      </c>
      <c r="AD202" s="299"/>
      <c r="AE202" s="299"/>
      <c r="AF202" s="295">
        <f t="shared" si="69"/>
        <v>3.08</v>
      </c>
      <c r="AG202" s="295"/>
      <c r="AH202" s="295"/>
      <c r="AI202" s="295"/>
      <c r="AJ202" s="295"/>
      <c r="AK202" s="295"/>
    </row>
    <row r="203" spans="1:40" ht="26.25" customHeight="1">
      <c r="A203" s="26"/>
      <c r="B203" s="96" t="s">
        <v>444</v>
      </c>
      <c r="C203" s="297">
        <v>40552</v>
      </c>
      <c r="D203" s="296"/>
      <c r="E203" s="296" t="s">
        <v>56</v>
      </c>
      <c r="F203" s="296"/>
      <c r="G203" s="300" t="s">
        <v>482</v>
      </c>
      <c r="H203" s="300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101" t="s">
        <v>230</v>
      </c>
      <c r="U203" s="298">
        <v>80</v>
      </c>
      <c r="V203" s="298"/>
      <c r="W203" s="298"/>
      <c r="X203" s="100">
        <v>0.25</v>
      </c>
      <c r="Y203" s="295">
        <f t="shared" si="70"/>
        <v>20</v>
      </c>
      <c r="Z203" s="295"/>
      <c r="AA203" s="295"/>
      <c r="AB203" s="295"/>
      <c r="AC203" s="299">
        <f t="shared" si="68"/>
        <v>0.3</v>
      </c>
      <c r="AD203" s="299"/>
      <c r="AE203" s="299"/>
      <c r="AF203" s="295">
        <f t="shared" si="69"/>
        <v>24</v>
      </c>
      <c r="AG203" s="295"/>
      <c r="AH203" s="295"/>
      <c r="AI203" s="295"/>
      <c r="AJ203" s="295"/>
      <c r="AK203" s="295"/>
    </row>
    <row r="204" spans="1:40" ht="12.75">
      <c r="A204" s="26"/>
      <c r="B204" s="96" t="s">
        <v>445</v>
      </c>
      <c r="C204" s="297">
        <v>39208</v>
      </c>
      <c r="D204" s="296"/>
      <c r="E204" s="296" t="s">
        <v>56</v>
      </c>
      <c r="F204" s="296"/>
      <c r="G204" s="300" t="s">
        <v>432</v>
      </c>
      <c r="H204" s="300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101" t="s">
        <v>230</v>
      </c>
      <c r="U204" s="298">
        <v>60</v>
      </c>
      <c r="V204" s="298"/>
      <c r="W204" s="298"/>
      <c r="X204" s="103">
        <v>0.27</v>
      </c>
      <c r="Y204" s="295">
        <f t="shared" si="70"/>
        <v>16.2</v>
      </c>
      <c r="Z204" s="295"/>
      <c r="AA204" s="295"/>
      <c r="AB204" s="295"/>
      <c r="AC204" s="299">
        <f t="shared" si="68"/>
        <v>0.33</v>
      </c>
      <c r="AD204" s="299"/>
      <c r="AE204" s="299"/>
      <c r="AF204" s="295">
        <f t="shared" si="69"/>
        <v>19.8</v>
      </c>
      <c r="AG204" s="295"/>
      <c r="AH204" s="295"/>
      <c r="AI204" s="295"/>
      <c r="AJ204" s="295"/>
      <c r="AK204" s="295"/>
      <c r="AN204" s="3" t="s">
        <v>565</v>
      </c>
    </row>
    <row r="205" spans="1:40" ht="21.6" customHeight="1">
      <c r="A205" s="26"/>
      <c r="B205" s="96" t="s">
        <v>446</v>
      </c>
      <c r="C205" s="297">
        <v>11837</v>
      </c>
      <c r="D205" s="296"/>
      <c r="E205" s="296" t="s">
        <v>56</v>
      </c>
      <c r="F205" s="296"/>
      <c r="G205" s="300" t="s">
        <v>433</v>
      </c>
      <c r="H205" s="300"/>
      <c r="I205" s="300"/>
      <c r="J205" s="300"/>
      <c r="K205" s="300"/>
      <c r="L205" s="300"/>
      <c r="M205" s="300"/>
      <c r="N205" s="300"/>
      <c r="O205" s="300"/>
      <c r="P205" s="300"/>
      <c r="Q205" s="300"/>
      <c r="R205" s="300"/>
      <c r="S205" s="300"/>
      <c r="T205" s="101" t="s">
        <v>230</v>
      </c>
      <c r="U205" s="298">
        <v>13</v>
      </c>
      <c r="V205" s="298"/>
      <c r="W205" s="298"/>
      <c r="X205" s="100">
        <v>28.54</v>
      </c>
      <c r="Y205" s="295">
        <f t="shared" si="70"/>
        <v>371.02</v>
      </c>
      <c r="Z205" s="295"/>
      <c r="AA205" s="295"/>
      <c r="AB205" s="295"/>
      <c r="AC205" s="299">
        <f t="shared" si="68"/>
        <v>34.520000000000003</v>
      </c>
      <c r="AD205" s="299"/>
      <c r="AE205" s="299"/>
      <c r="AF205" s="295">
        <f t="shared" si="69"/>
        <v>448.76</v>
      </c>
      <c r="AG205" s="295"/>
      <c r="AH205" s="295"/>
      <c r="AI205" s="295"/>
      <c r="AJ205" s="295"/>
      <c r="AK205" s="295"/>
      <c r="AN205" s="3" t="s">
        <v>566</v>
      </c>
    </row>
    <row r="206" spans="1:40" ht="24.75" customHeight="1">
      <c r="A206" s="26"/>
      <c r="B206" s="96" t="s">
        <v>447</v>
      </c>
      <c r="C206" s="297">
        <v>72262</v>
      </c>
      <c r="D206" s="296"/>
      <c r="E206" s="296" t="s">
        <v>56</v>
      </c>
      <c r="F206" s="296"/>
      <c r="G206" s="300" t="s">
        <v>651</v>
      </c>
      <c r="H206" s="300"/>
      <c r="I206" s="300"/>
      <c r="J206" s="300"/>
      <c r="K206" s="300"/>
      <c r="L206" s="300"/>
      <c r="M206" s="300"/>
      <c r="N206" s="300"/>
      <c r="O206" s="300"/>
      <c r="P206" s="300"/>
      <c r="Q206" s="300"/>
      <c r="R206" s="300"/>
      <c r="S206" s="300"/>
      <c r="T206" s="101" t="s">
        <v>230</v>
      </c>
      <c r="U206" s="298">
        <v>7</v>
      </c>
      <c r="V206" s="298"/>
      <c r="W206" s="298"/>
      <c r="X206" s="103">
        <v>13.58</v>
      </c>
      <c r="Y206" s="295">
        <f t="shared" si="70"/>
        <v>95.06</v>
      </c>
      <c r="Z206" s="295"/>
      <c r="AA206" s="295"/>
      <c r="AB206" s="295"/>
      <c r="AC206" s="299">
        <f t="shared" ref="AC206:AC208" si="71">IF(T206="","",ROUND(X206*(1+$AG$18),2))</f>
        <v>16.43</v>
      </c>
      <c r="AD206" s="299"/>
      <c r="AE206" s="299"/>
      <c r="AF206" s="295">
        <f t="shared" si="69"/>
        <v>115.01</v>
      </c>
      <c r="AG206" s="295"/>
      <c r="AH206" s="295"/>
      <c r="AI206" s="295"/>
      <c r="AJ206" s="295"/>
      <c r="AK206" s="295"/>
    </row>
    <row r="207" spans="1:40" ht="12.75">
      <c r="A207" s="26"/>
      <c r="B207" s="96" t="s">
        <v>448</v>
      </c>
      <c r="C207" s="297">
        <v>95809</v>
      </c>
      <c r="D207" s="296"/>
      <c r="E207" s="296" t="s">
        <v>56</v>
      </c>
      <c r="F207" s="296"/>
      <c r="G207" s="300" t="s">
        <v>434</v>
      </c>
      <c r="H207" s="300"/>
      <c r="I207" s="300"/>
      <c r="J207" s="300"/>
      <c r="K207" s="300"/>
      <c r="L207" s="300"/>
      <c r="M207" s="300"/>
      <c r="N207" s="300"/>
      <c r="O207" s="300"/>
      <c r="P207" s="300"/>
      <c r="Q207" s="300"/>
      <c r="R207" s="300"/>
      <c r="S207" s="300"/>
      <c r="T207" s="101" t="s">
        <v>230</v>
      </c>
      <c r="U207" s="298">
        <v>7</v>
      </c>
      <c r="V207" s="298"/>
      <c r="W207" s="298"/>
      <c r="X207" s="100">
        <v>21.07</v>
      </c>
      <c r="Y207" s="295">
        <f t="shared" si="70"/>
        <v>147.49</v>
      </c>
      <c r="Z207" s="295"/>
      <c r="AA207" s="295"/>
      <c r="AB207" s="295"/>
      <c r="AC207" s="299">
        <f t="shared" si="71"/>
        <v>25.48</v>
      </c>
      <c r="AD207" s="299"/>
      <c r="AE207" s="299"/>
      <c r="AF207" s="295">
        <f t="shared" si="69"/>
        <v>178.36</v>
      </c>
      <c r="AG207" s="295"/>
      <c r="AH207" s="295"/>
      <c r="AI207" s="295"/>
      <c r="AJ207" s="295"/>
      <c r="AK207" s="295"/>
    </row>
    <row r="208" spans="1:40" ht="24" customHeight="1">
      <c r="A208" s="26"/>
      <c r="B208" s="96" t="s">
        <v>449</v>
      </c>
      <c r="C208" s="297">
        <v>11858</v>
      </c>
      <c r="D208" s="296"/>
      <c r="E208" s="296" t="s">
        <v>56</v>
      </c>
      <c r="F208" s="296"/>
      <c r="G208" s="300" t="s">
        <v>435</v>
      </c>
      <c r="H208" s="300"/>
      <c r="I208" s="300"/>
      <c r="J208" s="300"/>
      <c r="K208" s="300"/>
      <c r="L208" s="300"/>
      <c r="M208" s="300"/>
      <c r="N208" s="300"/>
      <c r="O208" s="300"/>
      <c r="P208" s="300"/>
      <c r="Q208" s="300"/>
      <c r="R208" s="300"/>
      <c r="S208" s="300"/>
      <c r="T208" s="101" t="s">
        <v>230</v>
      </c>
      <c r="U208" s="298">
        <v>7</v>
      </c>
      <c r="V208" s="298"/>
      <c r="W208" s="298"/>
      <c r="X208" s="103">
        <v>25.28</v>
      </c>
      <c r="Y208" s="295">
        <f t="shared" si="70"/>
        <v>176.96</v>
      </c>
      <c r="Z208" s="295"/>
      <c r="AA208" s="295"/>
      <c r="AB208" s="295"/>
      <c r="AC208" s="299">
        <f t="shared" si="71"/>
        <v>30.58</v>
      </c>
      <c r="AD208" s="299"/>
      <c r="AE208" s="299"/>
      <c r="AF208" s="295">
        <f t="shared" si="69"/>
        <v>214.06</v>
      </c>
      <c r="AG208" s="295"/>
      <c r="AH208" s="295"/>
      <c r="AI208" s="295"/>
      <c r="AJ208" s="295"/>
      <c r="AK208" s="295"/>
      <c r="AN208" s="109" t="s">
        <v>564</v>
      </c>
    </row>
    <row r="209" spans="1:37" ht="21.75" customHeight="1">
      <c r="A209" s="26"/>
      <c r="B209" s="96" t="s">
        <v>450</v>
      </c>
      <c r="C209" s="297">
        <v>96989</v>
      </c>
      <c r="D209" s="296"/>
      <c r="E209" s="296" t="s">
        <v>56</v>
      </c>
      <c r="F209" s="296"/>
      <c r="G209" s="300" t="s">
        <v>436</v>
      </c>
      <c r="H209" s="300"/>
      <c r="I209" s="300"/>
      <c r="J209" s="300"/>
      <c r="K209" s="300"/>
      <c r="L209" s="300"/>
      <c r="M209" s="300"/>
      <c r="N209" s="300"/>
      <c r="O209" s="300"/>
      <c r="P209" s="300"/>
      <c r="Q209" s="300"/>
      <c r="R209" s="300"/>
      <c r="S209" s="300"/>
      <c r="T209" s="101" t="s">
        <v>230</v>
      </c>
      <c r="U209" s="298">
        <v>5</v>
      </c>
      <c r="V209" s="298"/>
      <c r="W209" s="298"/>
      <c r="X209" s="103">
        <v>73.38</v>
      </c>
      <c r="Y209" s="295">
        <f t="shared" si="70"/>
        <v>366.9</v>
      </c>
      <c r="Z209" s="295"/>
      <c r="AA209" s="295"/>
      <c r="AB209" s="295"/>
      <c r="AC209" s="299">
        <f t="shared" ref="AC209:AC212" si="72">IF(T209="","",ROUND(X209*(1+$AG$18),2))</f>
        <v>88.75</v>
      </c>
      <c r="AD209" s="299"/>
      <c r="AE209" s="299"/>
      <c r="AF209" s="295">
        <f t="shared" si="69"/>
        <v>443.75</v>
      </c>
      <c r="AG209" s="295"/>
      <c r="AH209" s="295"/>
      <c r="AI209" s="295"/>
      <c r="AJ209" s="295"/>
      <c r="AK209" s="295"/>
    </row>
    <row r="210" spans="1:37" ht="12.75">
      <c r="A210" s="26"/>
      <c r="B210" s="96" t="s">
        <v>451</v>
      </c>
      <c r="C210" s="297">
        <v>72262</v>
      </c>
      <c r="D210" s="296"/>
      <c r="E210" s="296" t="s">
        <v>56</v>
      </c>
      <c r="F210" s="296"/>
      <c r="G210" s="300" t="s">
        <v>437</v>
      </c>
      <c r="H210" s="300"/>
      <c r="I210" s="300"/>
      <c r="J210" s="300"/>
      <c r="K210" s="300"/>
      <c r="L210" s="300"/>
      <c r="M210" s="300"/>
      <c r="N210" s="300"/>
      <c r="O210" s="300"/>
      <c r="P210" s="300"/>
      <c r="Q210" s="300"/>
      <c r="R210" s="300"/>
      <c r="S210" s="300"/>
      <c r="T210" s="101" t="s">
        <v>230</v>
      </c>
      <c r="U210" s="298">
        <v>6</v>
      </c>
      <c r="V210" s="298"/>
      <c r="W210" s="298"/>
      <c r="X210" s="100">
        <v>12.72</v>
      </c>
      <c r="Y210" s="295">
        <f t="shared" si="70"/>
        <v>76.319999999999993</v>
      </c>
      <c r="Z210" s="295"/>
      <c r="AA210" s="295"/>
      <c r="AB210" s="295"/>
      <c r="AC210" s="299">
        <f t="shared" si="72"/>
        <v>15.39</v>
      </c>
      <c r="AD210" s="299"/>
      <c r="AE210" s="299"/>
      <c r="AF210" s="295">
        <f t="shared" si="69"/>
        <v>92.34</v>
      </c>
      <c r="AG210" s="295"/>
      <c r="AH210" s="295"/>
      <c r="AI210" s="295"/>
      <c r="AJ210" s="295"/>
      <c r="AK210" s="295"/>
    </row>
    <row r="211" spans="1:37" ht="25.5" customHeight="1">
      <c r="A211" s="26"/>
      <c r="B211" s="96" t="s">
        <v>452</v>
      </c>
      <c r="C211" s="297">
        <v>11929</v>
      </c>
      <c r="D211" s="296"/>
      <c r="E211" s="296" t="s">
        <v>56</v>
      </c>
      <c r="F211" s="296"/>
      <c r="G211" s="300" t="s">
        <v>438</v>
      </c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300"/>
      <c r="S211" s="300"/>
      <c r="T211" s="101" t="s">
        <v>230</v>
      </c>
      <c r="U211" s="298">
        <v>8</v>
      </c>
      <c r="V211" s="298"/>
      <c r="W211" s="298"/>
      <c r="X211" s="103">
        <v>7.61</v>
      </c>
      <c r="Y211" s="295">
        <f t="shared" si="70"/>
        <v>60.88</v>
      </c>
      <c r="Z211" s="295"/>
      <c r="AA211" s="295"/>
      <c r="AB211" s="295"/>
      <c r="AC211" s="299">
        <f t="shared" si="72"/>
        <v>9.1999999999999993</v>
      </c>
      <c r="AD211" s="299"/>
      <c r="AE211" s="299"/>
      <c r="AF211" s="295">
        <f t="shared" si="69"/>
        <v>73.599999999999994</v>
      </c>
      <c r="AG211" s="295"/>
      <c r="AH211" s="295"/>
      <c r="AI211" s="295"/>
      <c r="AJ211" s="295"/>
      <c r="AK211" s="295"/>
    </row>
    <row r="212" spans="1:37" ht="24.75" customHeight="1">
      <c r="A212" s="26"/>
      <c r="B212" s="96" t="s">
        <v>453</v>
      </c>
      <c r="C212" s="297">
        <v>11929</v>
      </c>
      <c r="D212" s="296"/>
      <c r="E212" s="296" t="s">
        <v>56</v>
      </c>
      <c r="F212" s="296"/>
      <c r="G212" s="300" t="s">
        <v>439</v>
      </c>
      <c r="H212" s="300"/>
      <c r="I212" s="300"/>
      <c r="J212" s="300"/>
      <c r="K212" s="300"/>
      <c r="L212" s="300"/>
      <c r="M212" s="300"/>
      <c r="N212" s="300"/>
      <c r="O212" s="300"/>
      <c r="P212" s="300"/>
      <c r="Q212" s="300"/>
      <c r="R212" s="300"/>
      <c r="S212" s="300"/>
      <c r="T212" s="101" t="s">
        <v>230</v>
      </c>
      <c r="U212" s="298">
        <v>1</v>
      </c>
      <c r="V212" s="298"/>
      <c r="W212" s="298"/>
      <c r="X212" s="103">
        <v>7.61</v>
      </c>
      <c r="Y212" s="295">
        <f t="shared" si="70"/>
        <v>7.61</v>
      </c>
      <c r="Z212" s="295"/>
      <c r="AA212" s="295"/>
      <c r="AB212" s="295"/>
      <c r="AC212" s="299">
        <f t="shared" si="72"/>
        <v>9.1999999999999993</v>
      </c>
      <c r="AD212" s="299"/>
      <c r="AE212" s="299"/>
      <c r="AF212" s="295">
        <f t="shared" si="69"/>
        <v>9.1999999999999993</v>
      </c>
      <c r="AG212" s="295"/>
      <c r="AH212" s="295"/>
      <c r="AI212" s="295"/>
      <c r="AJ212" s="295"/>
      <c r="AK212" s="295"/>
    </row>
    <row r="213" spans="1:37" ht="12.75">
      <c r="A213" s="26"/>
      <c r="B213" s="96"/>
      <c r="C213" s="297"/>
      <c r="D213" s="296"/>
      <c r="E213" s="296"/>
      <c r="F213" s="296"/>
      <c r="G213" s="300"/>
      <c r="H213" s="300"/>
      <c r="I213" s="300"/>
      <c r="J213" s="300"/>
      <c r="K213" s="300"/>
      <c r="L213" s="300"/>
      <c r="M213" s="300"/>
      <c r="N213" s="300"/>
      <c r="O213" s="300"/>
      <c r="P213" s="300"/>
      <c r="Q213" s="300"/>
      <c r="R213" s="300"/>
      <c r="S213" s="300"/>
      <c r="T213" s="101"/>
      <c r="U213" s="298"/>
      <c r="V213" s="298"/>
      <c r="W213" s="298"/>
      <c r="X213" s="100"/>
      <c r="Y213" s="295"/>
      <c r="Z213" s="295"/>
      <c r="AA213" s="295"/>
      <c r="AB213" s="295"/>
      <c r="AC213" s="295"/>
      <c r="AD213" s="295"/>
      <c r="AE213" s="295"/>
      <c r="AF213" s="295"/>
      <c r="AG213" s="295"/>
      <c r="AH213" s="295"/>
      <c r="AI213" s="295"/>
      <c r="AJ213" s="295"/>
      <c r="AK213" s="295"/>
    </row>
    <row r="214" spans="1:37" ht="12.75">
      <c r="A214" s="26"/>
      <c r="B214" s="123" t="s">
        <v>200</v>
      </c>
      <c r="C214" s="307"/>
      <c r="D214" s="307"/>
      <c r="E214" s="307"/>
      <c r="F214" s="307"/>
      <c r="G214" s="303" t="s">
        <v>175</v>
      </c>
      <c r="H214" s="303"/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126"/>
      <c r="U214" s="309"/>
      <c r="V214" s="309"/>
      <c r="W214" s="309"/>
      <c r="X214" s="131"/>
      <c r="Y214" s="323" t="str">
        <f t="shared" ref="Y214:Y222" si="73">IF(T214="","",ROUND(U214*X214,2))</f>
        <v/>
      </c>
      <c r="Z214" s="323"/>
      <c r="AA214" s="323"/>
      <c r="AB214" s="323"/>
      <c r="AC214" s="323" t="str">
        <f t="shared" ref="AC214:AC222" si="74">IF(T214="","",ROUND(X214*(1+$AG$18),2))</f>
        <v/>
      </c>
      <c r="AD214" s="323"/>
      <c r="AE214" s="323"/>
      <c r="AF214" s="302">
        <f>SUM(AF215:AL219)</f>
        <v>29249.48</v>
      </c>
      <c r="AG214" s="302"/>
      <c r="AH214" s="302"/>
      <c r="AI214" s="302"/>
      <c r="AJ214" s="302"/>
      <c r="AK214" s="302"/>
    </row>
    <row r="215" spans="1:37" ht="24.75" customHeight="1">
      <c r="A215" s="26"/>
      <c r="B215" s="101" t="s">
        <v>201</v>
      </c>
      <c r="C215" s="296" t="s">
        <v>642</v>
      </c>
      <c r="D215" s="296"/>
      <c r="E215" s="296" t="s">
        <v>56</v>
      </c>
      <c r="F215" s="296"/>
      <c r="G215" s="300" t="s">
        <v>634</v>
      </c>
      <c r="H215" s="300"/>
      <c r="I215" s="300"/>
      <c r="J215" s="300"/>
      <c r="K215" s="300"/>
      <c r="L215" s="300"/>
      <c r="M215" s="300"/>
      <c r="N215" s="300"/>
      <c r="O215" s="300"/>
      <c r="P215" s="300"/>
      <c r="Q215" s="300"/>
      <c r="R215" s="300"/>
      <c r="S215" s="300"/>
      <c r="T215" s="101" t="s">
        <v>225</v>
      </c>
      <c r="U215" s="298">
        <v>586.9</v>
      </c>
      <c r="V215" s="298"/>
      <c r="W215" s="298"/>
      <c r="X215" s="108">
        <v>27.72</v>
      </c>
      <c r="Y215" s="295">
        <f>IF(T215="","",ROUND(U215*X215,2))</f>
        <v>16268.87</v>
      </c>
      <c r="Z215" s="295"/>
      <c r="AA215" s="295"/>
      <c r="AB215" s="295"/>
      <c r="AC215" s="299">
        <f t="shared" si="74"/>
        <v>33.53</v>
      </c>
      <c r="AD215" s="299"/>
      <c r="AE215" s="299"/>
      <c r="AF215" s="295">
        <f>IF(T215="","",ROUND(U215*AC215,2))</f>
        <v>19678.759999999998</v>
      </c>
      <c r="AG215" s="295"/>
      <c r="AH215" s="295"/>
      <c r="AI215" s="295"/>
      <c r="AJ215" s="295"/>
      <c r="AK215" s="295"/>
    </row>
    <row r="216" spans="1:37" ht="37.5" customHeight="1">
      <c r="A216" s="26"/>
      <c r="B216" s="96" t="s">
        <v>263</v>
      </c>
      <c r="C216" s="296" t="s">
        <v>281</v>
      </c>
      <c r="D216" s="296"/>
      <c r="E216" s="296" t="s">
        <v>56</v>
      </c>
      <c r="F216" s="296"/>
      <c r="G216" s="300" t="s">
        <v>279</v>
      </c>
      <c r="H216" s="300"/>
      <c r="I216" s="300"/>
      <c r="J216" s="300"/>
      <c r="K216" s="300"/>
      <c r="L216" s="300"/>
      <c r="M216" s="300"/>
      <c r="N216" s="300"/>
      <c r="O216" s="300"/>
      <c r="P216" s="300"/>
      <c r="Q216" s="300"/>
      <c r="R216" s="300"/>
      <c r="S216" s="300"/>
      <c r="T216" s="96" t="s">
        <v>225</v>
      </c>
      <c r="U216" s="298">
        <v>10.08</v>
      </c>
      <c r="V216" s="298"/>
      <c r="W216" s="298"/>
      <c r="X216" s="100">
        <v>235.06</v>
      </c>
      <c r="Y216" s="295">
        <f>IF(T216="","",ROUND(U216*X216,2))</f>
        <v>2369.4</v>
      </c>
      <c r="Z216" s="295"/>
      <c r="AA216" s="295"/>
      <c r="AB216" s="295"/>
      <c r="AC216" s="299">
        <f t="shared" si="74"/>
        <v>284.31</v>
      </c>
      <c r="AD216" s="299"/>
      <c r="AE216" s="299"/>
      <c r="AF216" s="295">
        <f>IF(T216="","",ROUND(U216*AC216,2))</f>
        <v>2865.84</v>
      </c>
      <c r="AG216" s="295"/>
      <c r="AH216" s="295"/>
      <c r="AI216" s="295"/>
      <c r="AJ216" s="295"/>
      <c r="AK216" s="295"/>
    </row>
    <row r="217" spans="1:37" ht="23.25" customHeight="1">
      <c r="A217" s="26"/>
      <c r="B217" s="110" t="s">
        <v>264</v>
      </c>
      <c r="C217" s="282" t="s">
        <v>649</v>
      </c>
      <c r="D217" s="283"/>
      <c r="E217" s="283"/>
      <c r="F217" s="283"/>
      <c r="G217" s="284" t="s">
        <v>652</v>
      </c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110" t="s">
        <v>654</v>
      </c>
      <c r="U217" s="285">
        <v>8</v>
      </c>
      <c r="V217" s="285"/>
      <c r="W217" s="285"/>
      <c r="X217" s="122">
        <v>409.68</v>
      </c>
      <c r="Y217" s="286">
        <f t="shared" ref="Y217" si="75">IF(T217="","",ROUND(U217*X217,2))</f>
        <v>3277.44</v>
      </c>
      <c r="Z217" s="286"/>
      <c r="AA217" s="286"/>
      <c r="AB217" s="286"/>
      <c r="AC217" s="290">
        <f t="shared" si="74"/>
        <v>495.52</v>
      </c>
      <c r="AD217" s="290"/>
      <c r="AE217" s="290"/>
      <c r="AF217" s="286">
        <f t="shared" ref="AF217" si="76">IF(T217="","",ROUND(U217*AC217,2))</f>
        <v>3964.16</v>
      </c>
      <c r="AG217" s="286"/>
      <c r="AH217" s="286"/>
      <c r="AI217" s="286"/>
      <c r="AJ217" s="286"/>
      <c r="AK217" s="286"/>
    </row>
    <row r="218" spans="1:37" ht="36" customHeight="1">
      <c r="A218" s="26"/>
      <c r="B218" s="110" t="s">
        <v>265</v>
      </c>
      <c r="C218" s="282" t="s">
        <v>649</v>
      </c>
      <c r="D218" s="283"/>
      <c r="E218" s="283"/>
      <c r="F218" s="283"/>
      <c r="G218" s="284" t="s">
        <v>653</v>
      </c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110" t="s">
        <v>654</v>
      </c>
      <c r="U218" s="285">
        <v>2</v>
      </c>
      <c r="V218" s="285"/>
      <c r="W218" s="285"/>
      <c r="X218" s="122">
        <v>355.66</v>
      </c>
      <c r="Y218" s="286">
        <f t="shared" ref="Y218" si="77">IF(T218="","",ROUND(U218*X218,2))</f>
        <v>711.32</v>
      </c>
      <c r="Z218" s="286"/>
      <c r="AA218" s="286"/>
      <c r="AB218" s="286"/>
      <c r="AC218" s="290">
        <f t="shared" si="74"/>
        <v>430.18</v>
      </c>
      <c r="AD218" s="290"/>
      <c r="AE218" s="290"/>
      <c r="AF218" s="286">
        <f t="shared" ref="AF218" si="78">IF(T218="","",ROUND(U218*AC218,2))</f>
        <v>860.36</v>
      </c>
      <c r="AG218" s="286"/>
      <c r="AH218" s="286"/>
      <c r="AI218" s="286"/>
      <c r="AJ218" s="286"/>
      <c r="AK218" s="286"/>
    </row>
    <row r="219" spans="1:37" ht="24" customHeight="1">
      <c r="A219" s="26"/>
      <c r="B219" s="110" t="s">
        <v>317</v>
      </c>
      <c r="C219" s="282" t="s">
        <v>649</v>
      </c>
      <c r="D219" s="283"/>
      <c r="E219" s="283"/>
      <c r="F219" s="283"/>
      <c r="G219" s="284" t="s">
        <v>655</v>
      </c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110" t="s">
        <v>421</v>
      </c>
      <c r="U219" s="285">
        <v>11.72</v>
      </c>
      <c r="V219" s="285"/>
      <c r="W219" s="285"/>
      <c r="X219" s="122">
        <v>132.65</v>
      </c>
      <c r="Y219" s="286">
        <f t="shared" ref="Y219" si="79">IF(T219="","",ROUND(U219*X219,2))</f>
        <v>1554.66</v>
      </c>
      <c r="Z219" s="286"/>
      <c r="AA219" s="286"/>
      <c r="AB219" s="286"/>
      <c r="AC219" s="290">
        <f t="shared" si="74"/>
        <v>160.44</v>
      </c>
      <c r="AD219" s="290"/>
      <c r="AE219" s="290"/>
      <c r="AF219" s="286">
        <f>IF(T219="","",ROUND(U219*AC219,2))</f>
        <v>1880.36</v>
      </c>
      <c r="AG219" s="286"/>
      <c r="AH219" s="286"/>
      <c r="AI219" s="286"/>
      <c r="AJ219" s="286"/>
      <c r="AK219" s="286"/>
    </row>
    <row r="220" spans="1:37" ht="12.75">
      <c r="A220" s="26"/>
      <c r="B220" s="96"/>
      <c r="C220" s="297"/>
      <c r="D220" s="296"/>
      <c r="E220" s="296"/>
      <c r="F220" s="296"/>
      <c r="G220" s="300"/>
      <c r="H220" s="300"/>
      <c r="I220" s="300"/>
      <c r="J220" s="300"/>
      <c r="K220" s="300"/>
      <c r="L220" s="300"/>
      <c r="M220" s="300"/>
      <c r="N220" s="300"/>
      <c r="O220" s="300"/>
      <c r="P220" s="300"/>
      <c r="Q220" s="300"/>
      <c r="R220" s="300"/>
      <c r="S220" s="300"/>
      <c r="T220" s="101"/>
      <c r="U220" s="298"/>
      <c r="V220" s="298"/>
      <c r="W220" s="298"/>
      <c r="X220" s="100"/>
      <c r="Y220" s="295"/>
      <c r="Z220" s="295"/>
      <c r="AA220" s="295"/>
      <c r="AB220" s="295"/>
      <c r="AC220" s="295"/>
      <c r="AD220" s="295"/>
      <c r="AE220" s="295"/>
      <c r="AF220" s="295"/>
      <c r="AG220" s="295"/>
      <c r="AH220" s="295"/>
      <c r="AI220" s="295"/>
      <c r="AJ220" s="295"/>
      <c r="AK220" s="295"/>
    </row>
    <row r="221" spans="1:37" ht="12.75">
      <c r="A221" s="26"/>
      <c r="B221" s="132" t="s">
        <v>202</v>
      </c>
      <c r="C221" s="307"/>
      <c r="D221" s="307"/>
      <c r="E221" s="307"/>
      <c r="F221" s="307"/>
      <c r="G221" s="303" t="s">
        <v>177</v>
      </c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133"/>
      <c r="U221" s="309"/>
      <c r="V221" s="309"/>
      <c r="W221" s="309"/>
      <c r="X221" s="131"/>
      <c r="Y221" s="323" t="str">
        <f t="shared" si="73"/>
        <v/>
      </c>
      <c r="Z221" s="323"/>
      <c r="AA221" s="323"/>
      <c r="AB221" s="323"/>
      <c r="AC221" s="323" t="str">
        <f t="shared" si="74"/>
        <v/>
      </c>
      <c r="AD221" s="323"/>
      <c r="AE221" s="323"/>
      <c r="AF221" s="302">
        <f>AF222</f>
        <v>1713.03</v>
      </c>
      <c r="AG221" s="302"/>
      <c r="AH221" s="302"/>
      <c r="AI221" s="302"/>
      <c r="AJ221" s="302"/>
      <c r="AK221" s="302"/>
    </row>
    <row r="222" spans="1:37" ht="16.5" customHeight="1">
      <c r="A222" s="26"/>
      <c r="B222" s="98" t="s">
        <v>203</v>
      </c>
      <c r="C222" s="296" t="s">
        <v>593</v>
      </c>
      <c r="D222" s="296"/>
      <c r="E222" s="296" t="s">
        <v>56</v>
      </c>
      <c r="F222" s="296"/>
      <c r="G222" s="300" t="s">
        <v>178</v>
      </c>
      <c r="H222" s="300"/>
      <c r="I222" s="300"/>
      <c r="J222" s="300"/>
      <c r="K222" s="300"/>
      <c r="L222" s="300"/>
      <c r="M222" s="300"/>
      <c r="N222" s="300"/>
      <c r="O222" s="300"/>
      <c r="P222" s="300"/>
      <c r="Q222" s="300"/>
      <c r="R222" s="300"/>
      <c r="S222" s="300"/>
      <c r="T222" s="96" t="s">
        <v>225</v>
      </c>
      <c r="U222" s="298">
        <v>719.76</v>
      </c>
      <c r="V222" s="298"/>
      <c r="W222" s="298"/>
      <c r="X222" s="100">
        <v>1.97</v>
      </c>
      <c r="Y222" s="295">
        <f t="shared" si="73"/>
        <v>1417.93</v>
      </c>
      <c r="Z222" s="295"/>
      <c r="AA222" s="295"/>
      <c r="AB222" s="295"/>
      <c r="AC222" s="299">
        <f t="shared" si="74"/>
        <v>2.38</v>
      </c>
      <c r="AD222" s="299"/>
      <c r="AE222" s="299"/>
      <c r="AF222" s="295">
        <f>IF(T222="","",ROUND(U222*AC222,2))</f>
        <v>1713.03</v>
      </c>
      <c r="AG222" s="295"/>
      <c r="AH222" s="295"/>
      <c r="AI222" s="295"/>
      <c r="AJ222" s="295"/>
      <c r="AK222" s="295"/>
    </row>
    <row r="223" spans="1:37" ht="15" customHeight="1">
      <c r="A223" s="26"/>
      <c r="B223" s="71"/>
      <c r="C223" s="335"/>
      <c r="D223" s="335"/>
      <c r="E223" s="334"/>
      <c r="F223" s="334"/>
      <c r="G223" s="332"/>
      <c r="H223" s="332"/>
      <c r="I223" s="332"/>
      <c r="J223" s="332"/>
      <c r="K223" s="332"/>
      <c r="L223" s="332"/>
      <c r="M223" s="332"/>
      <c r="N223" s="332"/>
      <c r="O223" s="332"/>
      <c r="P223" s="332"/>
      <c r="Q223" s="332"/>
      <c r="R223" s="332"/>
      <c r="S223" s="332"/>
      <c r="T223" s="77"/>
      <c r="U223" s="329"/>
      <c r="V223" s="329"/>
      <c r="W223" s="329"/>
      <c r="X223" s="84"/>
      <c r="Y223" s="330"/>
      <c r="Z223" s="330"/>
      <c r="AA223" s="330"/>
      <c r="AB223" s="330"/>
      <c r="AC223" s="299"/>
      <c r="AD223" s="299"/>
      <c r="AE223" s="299"/>
      <c r="AF223" s="299"/>
      <c r="AG223" s="299"/>
      <c r="AH223" s="299"/>
      <c r="AI223" s="299"/>
      <c r="AJ223" s="299"/>
      <c r="AK223" s="299"/>
    </row>
    <row r="224" spans="1:37" ht="24.75" hidden="1" customHeight="1">
      <c r="A224" s="26"/>
      <c r="B224" s="94"/>
      <c r="C224" s="335"/>
      <c r="D224" s="335"/>
      <c r="E224" s="334"/>
      <c r="F224" s="334"/>
      <c r="G224" s="332"/>
      <c r="H224" s="332"/>
      <c r="I224" s="332"/>
      <c r="J224" s="332"/>
      <c r="K224" s="332"/>
      <c r="L224" s="332"/>
      <c r="M224" s="332"/>
      <c r="N224" s="332"/>
      <c r="O224" s="332"/>
      <c r="P224" s="332"/>
      <c r="Q224" s="332"/>
      <c r="R224" s="332"/>
      <c r="S224" s="332"/>
      <c r="T224" s="115"/>
      <c r="U224" s="329"/>
      <c r="V224" s="329"/>
      <c r="W224" s="329"/>
      <c r="X224" s="84"/>
      <c r="Y224" s="330"/>
      <c r="Z224" s="330"/>
      <c r="AA224" s="330"/>
      <c r="AB224" s="330"/>
      <c r="AC224" s="299"/>
      <c r="AD224" s="299"/>
      <c r="AE224" s="299"/>
      <c r="AF224" s="299"/>
      <c r="AG224" s="299"/>
      <c r="AH224" s="299"/>
      <c r="AI224" s="299"/>
      <c r="AJ224" s="299"/>
      <c r="AK224" s="299"/>
    </row>
    <row r="225" spans="1:45" ht="24.75" hidden="1" customHeight="1">
      <c r="A225" s="26"/>
      <c r="B225" s="71"/>
      <c r="C225" s="335"/>
      <c r="D225" s="335"/>
      <c r="E225" s="334"/>
      <c r="F225" s="334"/>
      <c r="G225" s="332"/>
      <c r="H225" s="332"/>
      <c r="I225" s="332"/>
      <c r="J225" s="332"/>
      <c r="K225" s="332"/>
      <c r="L225" s="332"/>
      <c r="M225" s="332"/>
      <c r="N225" s="332"/>
      <c r="O225" s="332"/>
      <c r="P225" s="332"/>
      <c r="Q225" s="332"/>
      <c r="R225" s="332"/>
      <c r="S225" s="332"/>
      <c r="T225" s="77"/>
      <c r="U225" s="329"/>
      <c r="V225" s="329"/>
      <c r="W225" s="329"/>
      <c r="X225" s="84"/>
      <c r="Y225" s="330"/>
      <c r="Z225" s="330"/>
      <c r="AA225" s="330"/>
      <c r="AB225" s="330"/>
      <c r="AC225" s="299"/>
      <c r="AD225" s="299"/>
      <c r="AE225" s="299"/>
      <c r="AF225" s="299"/>
      <c r="AG225" s="299"/>
      <c r="AH225" s="299"/>
      <c r="AI225" s="299"/>
      <c r="AJ225" s="299"/>
      <c r="AK225" s="299"/>
    </row>
    <row r="226" spans="1:45" ht="24.75" hidden="1" customHeight="1">
      <c r="A226" s="26"/>
      <c r="B226" s="71"/>
      <c r="C226" s="335"/>
      <c r="D226" s="335"/>
      <c r="E226" s="334"/>
      <c r="F226" s="334"/>
      <c r="G226" s="332"/>
      <c r="H226" s="332"/>
      <c r="I226" s="332"/>
      <c r="J226" s="332"/>
      <c r="K226" s="332"/>
      <c r="L226" s="332"/>
      <c r="M226" s="332"/>
      <c r="N226" s="332"/>
      <c r="O226" s="332"/>
      <c r="P226" s="332"/>
      <c r="Q226" s="332"/>
      <c r="R226" s="332"/>
      <c r="S226" s="332"/>
      <c r="T226" s="116"/>
      <c r="U226" s="329"/>
      <c r="V226" s="329"/>
      <c r="W226" s="329"/>
      <c r="X226" s="84"/>
      <c r="Y226" s="330"/>
      <c r="Z226" s="330"/>
      <c r="AA226" s="330"/>
      <c r="AB226" s="330"/>
      <c r="AC226" s="299"/>
      <c r="AD226" s="299"/>
      <c r="AE226" s="299"/>
      <c r="AF226" s="299"/>
      <c r="AG226" s="299"/>
      <c r="AH226" s="299"/>
      <c r="AI226" s="299"/>
      <c r="AJ226" s="299"/>
      <c r="AK226" s="299"/>
    </row>
    <row r="227" spans="1:45" ht="24.75" hidden="1" customHeight="1">
      <c r="A227" s="26"/>
      <c r="B227" s="71"/>
      <c r="C227" s="113"/>
      <c r="D227" s="113"/>
      <c r="E227" s="113"/>
      <c r="F227" s="113"/>
      <c r="G227" s="332"/>
      <c r="H227" s="332"/>
      <c r="I227" s="332"/>
      <c r="J227" s="332"/>
      <c r="K227" s="332"/>
      <c r="L227" s="332"/>
      <c r="M227" s="332"/>
      <c r="N227" s="332"/>
      <c r="O227" s="332"/>
      <c r="P227" s="332"/>
      <c r="Q227" s="332"/>
      <c r="R227" s="332"/>
      <c r="S227" s="332"/>
      <c r="T227" s="117"/>
      <c r="U227" s="328"/>
      <c r="V227" s="328"/>
      <c r="W227" s="328"/>
      <c r="X227" s="118"/>
      <c r="Y227" s="330"/>
      <c r="Z227" s="330"/>
      <c r="AA227" s="330"/>
      <c r="AB227" s="330"/>
      <c r="AC227" s="299"/>
      <c r="AD227" s="299"/>
      <c r="AE227" s="299"/>
      <c r="AF227" s="299"/>
      <c r="AG227" s="299"/>
      <c r="AH227" s="299"/>
      <c r="AI227" s="299"/>
      <c r="AJ227" s="299"/>
      <c r="AK227" s="299"/>
    </row>
    <row r="228" spans="1:45" ht="24.75" hidden="1" customHeight="1">
      <c r="A228" s="26"/>
      <c r="B228" s="71"/>
      <c r="C228" s="113"/>
      <c r="D228" s="113"/>
      <c r="E228" s="113"/>
      <c r="F228" s="113"/>
      <c r="G228" s="332"/>
      <c r="H228" s="33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  <c r="T228" s="117"/>
      <c r="U228" s="328"/>
      <c r="V228" s="328"/>
      <c r="W228" s="328"/>
      <c r="X228" s="118"/>
      <c r="Y228" s="330" t="str">
        <f>IF(T228="","",ROUND(U228*X228,2))</f>
        <v/>
      </c>
      <c r="Z228" s="330"/>
      <c r="AA228" s="330"/>
      <c r="AB228" s="330"/>
      <c r="AC228" s="299" t="str">
        <f>IF(T228="","",ROUND(X228*(1+$AG$18),2))</f>
        <v/>
      </c>
      <c r="AD228" s="299"/>
      <c r="AE228" s="299"/>
      <c r="AF228" s="299" t="str">
        <f>IF(T228="","",ROUND(U228*AC228,2))</f>
        <v/>
      </c>
      <c r="AG228" s="299"/>
      <c r="AH228" s="299"/>
      <c r="AI228" s="299"/>
      <c r="AJ228" s="299"/>
      <c r="AK228" s="299"/>
    </row>
    <row r="229" spans="1:45" ht="24.75" hidden="1" customHeight="1">
      <c r="A229" s="26"/>
      <c r="B229" s="71"/>
      <c r="C229" s="113"/>
      <c r="D229" s="113"/>
      <c r="E229" s="113"/>
      <c r="F229" s="113"/>
      <c r="G229" s="332"/>
      <c r="H229" s="332"/>
      <c r="I229" s="332"/>
      <c r="J229" s="332"/>
      <c r="K229" s="332"/>
      <c r="L229" s="332"/>
      <c r="M229" s="332"/>
      <c r="N229" s="332"/>
      <c r="O229" s="332"/>
      <c r="P229" s="332"/>
      <c r="Q229" s="332"/>
      <c r="R229" s="332"/>
      <c r="S229" s="332"/>
      <c r="T229" s="117"/>
      <c r="U229" s="328"/>
      <c r="V229" s="328"/>
      <c r="W229" s="328"/>
      <c r="X229" s="118"/>
      <c r="Y229" s="330" t="str">
        <f>IF(T229="","",ROUND(U229*X229,2))</f>
        <v/>
      </c>
      <c r="Z229" s="330"/>
      <c r="AA229" s="330"/>
      <c r="AB229" s="330"/>
      <c r="AC229" s="299" t="str">
        <f>IF(T229="","",ROUND(X229*(1+$AG$18),2))</f>
        <v/>
      </c>
      <c r="AD229" s="299"/>
      <c r="AE229" s="299"/>
      <c r="AF229" s="299" t="str">
        <f>IF(T229="","",ROUND(U229*AC229,2))</f>
        <v/>
      </c>
      <c r="AG229" s="299"/>
      <c r="AH229" s="299"/>
      <c r="AI229" s="299"/>
      <c r="AJ229" s="299"/>
      <c r="AK229" s="299"/>
    </row>
    <row r="230" spans="1:45" ht="24.75" hidden="1" customHeight="1">
      <c r="A230" s="26"/>
      <c r="B230" s="71"/>
      <c r="C230" s="113"/>
      <c r="D230" s="113"/>
      <c r="E230" s="113"/>
      <c r="F230" s="113"/>
      <c r="G230" s="332"/>
      <c r="H230" s="332"/>
      <c r="I230" s="332"/>
      <c r="J230" s="332"/>
      <c r="K230" s="332"/>
      <c r="L230" s="332"/>
      <c r="M230" s="332"/>
      <c r="N230" s="332"/>
      <c r="O230" s="332"/>
      <c r="P230" s="332"/>
      <c r="Q230" s="332"/>
      <c r="R230" s="332"/>
      <c r="S230" s="332"/>
      <c r="T230" s="117"/>
      <c r="U230" s="328"/>
      <c r="V230" s="328"/>
      <c r="W230" s="328"/>
      <c r="X230" s="118"/>
      <c r="Y230" s="330" t="str">
        <f>IF(T230="","",ROUND(U230*X230,2))</f>
        <v/>
      </c>
      <c r="Z230" s="330"/>
      <c r="AA230" s="330"/>
      <c r="AB230" s="330"/>
      <c r="AC230" s="299" t="str">
        <f>IF(T230="","",ROUND(X230*(1+$AG$18),2))</f>
        <v/>
      </c>
      <c r="AD230" s="299"/>
      <c r="AE230" s="299"/>
      <c r="AF230" s="299" t="str">
        <f>IF(T230="","",ROUND(U230*AC230,2))</f>
        <v/>
      </c>
      <c r="AG230" s="299"/>
      <c r="AH230" s="299"/>
      <c r="AI230" s="299"/>
      <c r="AJ230" s="299"/>
      <c r="AK230" s="299"/>
    </row>
    <row r="231" spans="1:45" ht="24.75" hidden="1" customHeight="1">
      <c r="A231" s="26"/>
      <c r="B231" s="71"/>
      <c r="C231" s="113"/>
      <c r="D231" s="113"/>
      <c r="E231" s="113"/>
      <c r="F231" s="113"/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332"/>
      <c r="S231" s="332"/>
      <c r="T231" s="117"/>
      <c r="U231" s="328"/>
      <c r="V231" s="328"/>
      <c r="W231" s="328"/>
      <c r="X231" s="118"/>
      <c r="Y231" s="330" t="str">
        <f>IF(T231="","",ROUND(U231*X231,2))</f>
        <v/>
      </c>
      <c r="Z231" s="330"/>
      <c r="AA231" s="330"/>
      <c r="AB231" s="330"/>
      <c r="AC231" s="299" t="str">
        <f>IF(T231="","",ROUND(X231*(1+$AG$18),2))</f>
        <v/>
      </c>
      <c r="AD231" s="299"/>
      <c r="AE231" s="299"/>
      <c r="AF231" s="299" t="str">
        <f>IF(T231="","",ROUND(U231*AC231,2))</f>
        <v/>
      </c>
      <c r="AG231" s="299"/>
      <c r="AH231" s="299"/>
      <c r="AI231" s="299"/>
      <c r="AJ231" s="299"/>
      <c r="AK231" s="299"/>
    </row>
    <row r="232" spans="1:45" ht="12" customHeight="1">
      <c r="A232" s="26"/>
      <c r="B232" s="121"/>
      <c r="C232" s="287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9"/>
      <c r="T232" s="119"/>
      <c r="U232" s="119"/>
      <c r="V232" s="119"/>
      <c r="W232" s="120" t="s">
        <v>33</v>
      </c>
      <c r="X232" s="112" t="s">
        <v>34</v>
      </c>
      <c r="Y232" s="275">
        <f>SUM(Y30:AB230)</f>
        <v>577729.54970000009</v>
      </c>
      <c r="Z232" s="275"/>
      <c r="AA232" s="275"/>
      <c r="AB232" s="275"/>
      <c r="AC232" s="278" t="s">
        <v>35</v>
      </c>
      <c r="AD232" s="278"/>
      <c r="AE232" s="278"/>
      <c r="AF232" s="278">
        <f>SUM(AF39+AF45+AF53+AF58+AF85+AF158+AF169+AF180+AF184+AF188+AF194+AF214+AF221+AF165+AF49)</f>
        <v>696697.49</v>
      </c>
      <c r="AG232" s="278"/>
      <c r="AH232" s="278"/>
      <c r="AI232" s="278"/>
      <c r="AJ232" s="278"/>
      <c r="AK232" s="278"/>
    </row>
    <row r="233" spans="1:45" ht="12" customHeight="1">
      <c r="A233" s="26"/>
      <c r="B233" s="3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</row>
    <row r="234" spans="1:45" ht="13.5" customHeight="1">
      <c r="A234" s="26"/>
      <c r="B234" s="3"/>
      <c r="C234" s="26"/>
      <c r="D234" s="26"/>
      <c r="E234" s="26"/>
      <c r="F234" s="279" t="s">
        <v>42</v>
      </c>
      <c r="G234" s="279"/>
      <c r="H234" s="279"/>
      <c r="I234" s="279"/>
      <c r="J234" s="279"/>
      <c r="K234" s="279"/>
      <c r="L234" s="279"/>
      <c r="M234" s="279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6"/>
    </row>
    <row r="235" spans="1:45" ht="12" customHeight="1">
      <c r="A235" s="26"/>
      <c r="B235" s="3"/>
      <c r="C235" s="26"/>
      <c r="D235" s="26"/>
      <c r="E235" s="26"/>
      <c r="F235" s="279"/>
      <c r="G235" s="279"/>
      <c r="H235" s="279"/>
      <c r="I235" s="279"/>
      <c r="J235" s="279"/>
      <c r="K235" s="279"/>
      <c r="L235" s="279"/>
      <c r="M235" s="279"/>
      <c r="N235" s="279"/>
      <c r="O235" s="279"/>
      <c r="P235" s="279"/>
      <c r="Q235" s="279"/>
      <c r="R235" s="279"/>
      <c r="S235" s="279"/>
      <c r="T235" s="279"/>
      <c r="U235" s="279"/>
      <c r="V235" s="279"/>
      <c r="W235" s="279"/>
      <c r="X235" s="279"/>
      <c r="Y235" s="279"/>
      <c r="Z235" s="279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6"/>
    </row>
    <row r="236" spans="1:45" ht="12" customHeight="1">
      <c r="A236" s="26"/>
      <c r="B236" s="3"/>
      <c r="C236" s="26"/>
      <c r="D236" s="26"/>
      <c r="E236" s="26"/>
      <c r="F236" s="279"/>
      <c r="G236" s="279"/>
      <c r="H236" s="279"/>
      <c r="I236" s="279"/>
      <c r="J236" s="279"/>
      <c r="K236" s="279"/>
      <c r="L236" s="279"/>
      <c r="M236" s="279"/>
      <c r="N236" s="279"/>
      <c r="O236" s="279"/>
      <c r="P236" s="279"/>
      <c r="Q236" s="279"/>
      <c r="R236" s="279"/>
      <c r="S236" s="279"/>
      <c r="T236" s="279"/>
      <c r="U236" s="279"/>
      <c r="V236" s="279"/>
      <c r="W236" s="279"/>
      <c r="X236" s="279"/>
      <c r="Y236" s="279"/>
      <c r="Z236" s="279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79"/>
      <c r="AK236" s="26"/>
    </row>
    <row r="237" spans="1:45" s="4" customFormat="1" ht="12.75">
      <c r="A237" s="26"/>
      <c r="C237" s="26"/>
      <c r="D237" s="26"/>
      <c r="E237" s="26"/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279"/>
      <c r="R237" s="279"/>
      <c r="S237" s="279"/>
      <c r="T237" s="279"/>
      <c r="U237" s="279"/>
      <c r="V237" s="279"/>
      <c r="W237" s="279"/>
      <c r="X237" s="279"/>
      <c r="Y237" s="279"/>
      <c r="Z237" s="279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  <c r="AK237" s="26"/>
      <c r="AS237" s="17"/>
    </row>
    <row r="238" spans="1:45" s="28" customFormat="1" ht="12" customHeight="1">
      <c r="A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S238" s="29"/>
    </row>
    <row r="239" spans="1:45" ht="12" customHeight="1">
      <c r="A239" s="26"/>
      <c r="B239" s="3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</row>
    <row r="240" spans="1:45" ht="12" customHeight="1">
      <c r="A240" s="26"/>
      <c r="B240" s="3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</row>
    <row r="241" spans="1:46" ht="12.75">
      <c r="A241" s="26"/>
      <c r="B241" s="3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26"/>
      <c r="AD241" s="26"/>
      <c r="AE241" s="26"/>
      <c r="AF241" s="26"/>
      <c r="AG241" s="26"/>
      <c r="AH241" s="26"/>
      <c r="AI241" s="26"/>
      <c r="AJ241" s="26"/>
      <c r="AK241" s="26"/>
    </row>
    <row r="242" spans="1:46" ht="6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</row>
    <row r="243" spans="1:46" ht="12" customHeight="1">
      <c r="A243" s="26"/>
      <c r="B243" s="26"/>
      <c r="C243" s="26"/>
      <c r="D243" s="26"/>
      <c r="E243" s="26"/>
      <c r="F243" s="87" t="s">
        <v>569</v>
      </c>
      <c r="G243" s="26"/>
      <c r="H243" s="26"/>
      <c r="I243" s="26"/>
      <c r="J243" s="26"/>
      <c r="K243" s="26"/>
      <c r="L243" s="87"/>
      <c r="M243" s="26"/>
      <c r="N243" s="26"/>
      <c r="P243" s="87"/>
      <c r="Q243" s="26"/>
      <c r="R243" s="87" t="s">
        <v>483</v>
      </c>
      <c r="S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</row>
    <row r="244" spans="1:46" ht="6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</row>
    <row r="245" spans="1:46" ht="12" customHeight="1">
      <c r="A245" s="26"/>
      <c r="B245" s="26"/>
      <c r="C245" s="26"/>
      <c r="D245" s="26"/>
      <c r="E245" s="26"/>
      <c r="F245" s="26" t="s">
        <v>484</v>
      </c>
      <c r="G245" s="26"/>
      <c r="H245" s="26"/>
      <c r="I245" s="87" t="s">
        <v>485</v>
      </c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</row>
    <row r="246" spans="1:46" ht="6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</row>
    <row r="247" spans="1:46" ht="12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</row>
    <row r="248" spans="1:46" ht="12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</row>
    <row r="249" spans="1:46" ht="12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87" t="s">
        <v>594</v>
      </c>
      <c r="AH249" s="26"/>
      <c r="AI249" s="26"/>
      <c r="AJ249" s="26"/>
      <c r="AK249" s="26"/>
      <c r="AN249" s="104">
        <v>123077.79</v>
      </c>
      <c r="AT249" s="104"/>
    </row>
    <row r="250" spans="1:46" ht="12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</row>
    <row r="251" spans="1:46" ht="12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87" t="s">
        <v>595</v>
      </c>
      <c r="AH251" s="26"/>
      <c r="AI251" s="26"/>
      <c r="AJ251" s="26"/>
      <c r="AK251" s="26"/>
      <c r="AN251" s="104">
        <v>739431.88</v>
      </c>
    </row>
    <row r="252" spans="1:46" ht="12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</row>
    <row r="253" spans="1:46" ht="12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87" t="s">
        <v>598</v>
      </c>
      <c r="AH253" s="26"/>
      <c r="AI253" s="26"/>
      <c r="AJ253" s="26"/>
      <c r="AK253" s="26"/>
      <c r="AN253" s="104">
        <v>746173.47</v>
      </c>
    </row>
    <row r="254" spans="1:46" ht="12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</row>
    <row r="255" spans="1:46" ht="12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87" t="s">
        <v>596</v>
      </c>
      <c r="AH255" s="26"/>
      <c r="AI255" s="26"/>
      <c r="AJ255" s="26"/>
      <c r="AK255" s="26"/>
      <c r="AN255" s="104">
        <v>610642.53</v>
      </c>
    </row>
    <row r="256" spans="1:46" ht="12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</row>
    <row r="257" spans="1:40" ht="12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105" t="s">
        <v>597</v>
      </c>
      <c r="AH257" s="105"/>
      <c r="AI257" s="105"/>
      <c r="AJ257" s="105"/>
      <c r="AK257" s="105"/>
      <c r="AL257" s="9"/>
      <c r="AM257" s="9"/>
      <c r="AN257" s="106">
        <f>AF232-AN255</f>
        <v>86054.959999999963</v>
      </c>
    </row>
    <row r="258" spans="1:40" ht="12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</row>
    <row r="259" spans="1:40" ht="12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</row>
    <row r="260" spans="1:40" ht="12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</row>
    <row r="261" spans="1:40" ht="12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</row>
    <row r="262" spans="1:40" ht="12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</row>
    <row r="263" spans="1:40" ht="12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</row>
    <row r="264" spans="1:40" ht="12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</row>
    <row r="265" spans="1:40" ht="12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</row>
    <row r="266" spans="1:40" ht="12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</row>
    <row r="267" spans="1:40" ht="12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</row>
    <row r="268" spans="1:40" ht="12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</row>
    <row r="269" spans="1:40" ht="12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</row>
    <row r="270" spans="1:40" ht="12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</row>
    <row r="271" spans="1:40" ht="12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</row>
    <row r="272" spans="1:40" ht="12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</row>
    <row r="273" spans="1:37" ht="12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</row>
    <row r="274" spans="1:37" ht="12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</row>
    <row r="275" spans="1:37" ht="12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</row>
    <row r="276" spans="1:37" ht="12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</row>
    <row r="277" spans="1:37" ht="12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</row>
    <row r="278" spans="1:37" ht="12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</row>
    <row r="279" spans="1:37" ht="12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</row>
    <row r="280" spans="1:37" ht="12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</row>
    <row r="281" spans="1:37" ht="12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</row>
    <row r="282" spans="1:37" ht="12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</row>
    <row r="283" spans="1:37" ht="12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</row>
    <row r="284" spans="1:37" ht="12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</row>
    <row r="285" spans="1:37" ht="12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</row>
    <row r="286" spans="1:37" ht="12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</row>
    <row r="287" spans="1:37" ht="12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</row>
    <row r="288" spans="1:37" ht="12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</row>
    <row r="289" spans="1:37" ht="12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</row>
    <row r="290" spans="1:37" ht="12" customHeight="1">
      <c r="B290" s="26"/>
    </row>
    <row r="291" spans="1:37" ht="12" customHeight="1">
      <c r="B291" s="26"/>
    </row>
  </sheetData>
  <sheetProtection insertRows="0" selectLockedCells="1"/>
  <mergeCells count="1447">
    <mergeCell ref="C220:D220"/>
    <mergeCell ref="E220:F220"/>
    <mergeCell ref="G220:S220"/>
    <mergeCell ref="U220:W220"/>
    <mergeCell ref="Y220:AB220"/>
    <mergeCell ref="AC220:AE220"/>
    <mergeCell ref="AF220:AK220"/>
    <mergeCell ref="C219:D219"/>
    <mergeCell ref="E219:F219"/>
    <mergeCell ref="G219:S219"/>
    <mergeCell ref="U219:W219"/>
    <mergeCell ref="Y219:AB219"/>
    <mergeCell ref="AC219:AE219"/>
    <mergeCell ref="AF219:AK219"/>
    <mergeCell ref="C183:D183"/>
    <mergeCell ref="E183:F183"/>
    <mergeCell ref="G183:S183"/>
    <mergeCell ref="U183:W183"/>
    <mergeCell ref="Y183:AB183"/>
    <mergeCell ref="AC183:AE183"/>
    <mergeCell ref="AF183:AK183"/>
    <mergeCell ref="G213:S213"/>
    <mergeCell ref="U213:W213"/>
    <mergeCell ref="Y213:AB213"/>
    <mergeCell ref="AC213:AE213"/>
    <mergeCell ref="AF213:AK213"/>
    <mergeCell ref="G211:S211"/>
    <mergeCell ref="U211:W211"/>
    <mergeCell ref="Y211:AB211"/>
    <mergeCell ref="C212:D212"/>
    <mergeCell ref="AC209:AE209"/>
    <mergeCell ref="G210:S210"/>
    <mergeCell ref="AC178:AE178"/>
    <mergeCell ref="AF178:AK178"/>
    <mergeCell ref="C164:D164"/>
    <mergeCell ref="E164:F164"/>
    <mergeCell ref="G164:S164"/>
    <mergeCell ref="U164:W164"/>
    <mergeCell ref="Y164:AB164"/>
    <mergeCell ref="AC164:AE164"/>
    <mergeCell ref="AF164:AK164"/>
    <mergeCell ref="C176:D176"/>
    <mergeCell ref="E176:F176"/>
    <mergeCell ref="G176:S176"/>
    <mergeCell ref="U176:W176"/>
    <mergeCell ref="Y176:AB176"/>
    <mergeCell ref="AC176:AE176"/>
    <mergeCell ref="AF176:AK176"/>
    <mergeCell ref="C177:D177"/>
    <mergeCell ref="E177:F177"/>
    <mergeCell ref="G177:S177"/>
    <mergeCell ref="U177:W177"/>
    <mergeCell ref="Y177:AB177"/>
    <mergeCell ref="AC177:AE177"/>
    <mergeCell ref="AF177:AK177"/>
    <mergeCell ref="C175:D175"/>
    <mergeCell ref="E175:F175"/>
    <mergeCell ref="E174:F174"/>
    <mergeCell ref="AF165:AK165"/>
    <mergeCell ref="C171:D171"/>
    <mergeCell ref="C174:D174"/>
    <mergeCell ref="AC170:AE170"/>
    <mergeCell ref="U165:W165"/>
    <mergeCell ref="U166:W166"/>
    <mergeCell ref="C163:D163"/>
    <mergeCell ref="E163:F163"/>
    <mergeCell ref="G163:S163"/>
    <mergeCell ref="U163:W163"/>
    <mergeCell ref="Y163:AB163"/>
    <mergeCell ref="AC163:AE163"/>
    <mergeCell ref="AF163:AK163"/>
    <mergeCell ref="C156:D156"/>
    <mergeCell ref="E156:F156"/>
    <mergeCell ref="G156:S156"/>
    <mergeCell ref="U156:W156"/>
    <mergeCell ref="Y156:AB156"/>
    <mergeCell ref="AC156:AE156"/>
    <mergeCell ref="AF156:AK156"/>
    <mergeCell ref="C161:D161"/>
    <mergeCell ref="E161:F161"/>
    <mergeCell ref="G161:S161"/>
    <mergeCell ref="U161:W161"/>
    <mergeCell ref="Y161:AB161"/>
    <mergeCell ref="AC161:AE161"/>
    <mergeCell ref="AF161:AK161"/>
    <mergeCell ref="C162:D162"/>
    <mergeCell ref="E162:F162"/>
    <mergeCell ref="G162:S162"/>
    <mergeCell ref="U162:W162"/>
    <mergeCell ref="Y162:AB162"/>
    <mergeCell ref="AC162:AE162"/>
    <mergeCell ref="AF162:AK162"/>
    <mergeCell ref="AF159:AK159"/>
    <mergeCell ref="C157:D157"/>
    <mergeCell ref="E157:F157"/>
    <mergeCell ref="G157:S157"/>
    <mergeCell ref="AC157:AE157"/>
    <mergeCell ref="AF157:AK157"/>
    <mergeCell ref="AC158:AE158"/>
    <mergeCell ref="C160:D160"/>
    <mergeCell ref="E160:F160"/>
    <mergeCell ref="G160:S160"/>
    <mergeCell ref="Y158:AB158"/>
    <mergeCell ref="AC159:AE159"/>
    <mergeCell ref="U159:W159"/>
    <mergeCell ref="U158:W158"/>
    <mergeCell ref="C153:D153"/>
    <mergeCell ref="E153:F153"/>
    <mergeCell ref="G153:S153"/>
    <mergeCell ref="U153:W153"/>
    <mergeCell ref="Y153:AB153"/>
    <mergeCell ref="AC153:AE153"/>
    <mergeCell ref="AF153:AK153"/>
    <mergeCell ref="C154:D154"/>
    <mergeCell ref="E154:F154"/>
    <mergeCell ref="G154:S154"/>
    <mergeCell ref="U154:W154"/>
    <mergeCell ref="Y154:AB154"/>
    <mergeCell ref="AC154:AE154"/>
    <mergeCell ref="AF154:AK154"/>
    <mergeCell ref="C155:D155"/>
    <mergeCell ref="E155:F155"/>
    <mergeCell ref="G155:S155"/>
    <mergeCell ref="U155:W155"/>
    <mergeCell ref="Y155:AB155"/>
    <mergeCell ref="AC155:AE155"/>
    <mergeCell ref="Y159:AB159"/>
    <mergeCell ref="C149:D149"/>
    <mergeCell ref="E149:F149"/>
    <mergeCell ref="G149:S149"/>
    <mergeCell ref="U149:W149"/>
    <mergeCell ref="Y149:AB149"/>
    <mergeCell ref="AC149:AE149"/>
    <mergeCell ref="AF149:AK149"/>
    <mergeCell ref="AF155:AK155"/>
    <mergeCell ref="C150:D150"/>
    <mergeCell ref="E150:F150"/>
    <mergeCell ref="G150:S150"/>
    <mergeCell ref="U150:W150"/>
    <mergeCell ref="Y150:AB150"/>
    <mergeCell ref="AC150:AE150"/>
    <mergeCell ref="AF150:AK150"/>
    <mergeCell ref="C151:D151"/>
    <mergeCell ref="E151:F151"/>
    <mergeCell ref="G151:S151"/>
    <mergeCell ref="U151:W151"/>
    <mergeCell ref="Y151:AB151"/>
    <mergeCell ref="AC151:AE151"/>
    <mergeCell ref="AF151:AK151"/>
    <mergeCell ref="C152:D152"/>
    <mergeCell ref="E152:F152"/>
    <mergeCell ref="G152:S152"/>
    <mergeCell ref="U152:W152"/>
    <mergeCell ref="Y152:AB152"/>
    <mergeCell ref="AC152:AE152"/>
    <mergeCell ref="AF152:AK152"/>
    <mergeCell ref="C146:D146"/>
    <mergeCell ref="E146:F146"/>
    <mergeCell ref="G146:S146"/>
    <mergeCell ref="U146:W146"/>
    <mergeCell ref="Y146:AB146"/>
    <mergeCell ref="AC146:AE146"/>
    <mergeCell ref="AF146:AK146"/>
    <mergeCell ref="C147:D147"/>
    <mergeCell ref="E147:F147"/>
    <mergeCell ref="G147:S147"/>
    <mergeCell ref="U147:W147"/>
    <mergeCell ref="Y147:AB147"/>
    <mergeCell ref="AC147:AE147"/>
    <mergeCell ref="AF147:AK147"/>
    <mergeCell ref="C148:D148"/>
    <mergeCell ref="E148:F148"/>
    <mergeCell ref="G148:S148"/>
    <mergeCell ref="U148:W148"/>
    <mergeCell ref="Y148:AB148"/>
    <mergeCell ref="AC148:AE148"/>
    <mergeCell ref="AF148:AK148"/>
    <mergeCell ref="C143:D143"/>
    <mergeCell ref="E143:F143"/>
    <mergeCell ref="G143:S143"/>
    <mergeCell ref="U143:W143"/>
    <mergeCell ref="Y143:AB143"/>
    <mergeCell ref="AC143:AE143"/>
    <mergeCell ref="AF143:AK143"/>
    <mergeCell ref="C144:D144"/>
    <mergeCell ref="E144:F144"/>
    <mergeCell ref="G144:S144"/>
    <mergeCell ref="U144:W144"/>
    <mergeCell ref="Y144:AB144"/>
    <mergeCell ref="AC144:AE144"/>
    <mergeCell ref="AF144:AK144"/>
    <mergeCell ref="C145:D145"/>
    <mergeCell ref="E145:F145"/>
    <mergeCell ref="G145:S145"/>
    <mergeCell ref="U145:W145"/>
    <mergeCell ref="Y145:AB145"/>
    <mergeCell ref="AC145:AE145"/>
    <mergeCell ref="AF145:AK145"/>
    <mergeCell ref="C140:D140"/>
    <mergeCell ref="E140:F140"/>
    <mergeCell ref="G140:S140"/>
    <mergeCell ref="U140:W140"/>
    <mergeCell ref="Y140:AB140"/>
    <mergeCell ref="AC140:AE140"/>
    <mergeCell ref="AF140:AK140"/>
    <mergeCell ref="C141:D141"/>
    <mergeCell ref="E141:F141"/>
    <mergeCell ref="G141:S141"/>
    <mergeCell ref="U141:W141"/>
    <mergeCell ref="Y141:AB141"/>
    <mergeCell ref="AC141:AE141"/>
    <mergeCell ref="AF141:AK141"/>
    <mergeCell ref="C142:D142"/>
    <mergeCell ref="E142:F142"/>
    <mergeCell ref="G142:S142"/>
    <mergeCell ref="U142:W142"/>
    <mergeCell ref="Y142:AB142"/>
    <mergeCell ref="AC142:AE142"/>
    <mergeCell ref="AF142:AK142"/>
    <mergeCell ref="C137:D137"/>
    <mergeCell ref="E137:F137"/>
    <mergeCell ref="G137:S137"/>
    <mergeCell ref="U137:W137"/>
    <mergeCell ref="Y137:AB137"/>
    <mergeCell ref="AC137:AE137"/>
    <mergeCell ref="AF137:AK137"/>
    <mergeCell ref="C138:D138"/>
    <mergeCell ref="E138:F138"/>
    <mergeCell ref="G138:S138"/>
    <mergeCell ref="U138:W138"/>
    <mergeCell ref="Y138:AB138"/>
    <mergeCell ref="AC138:AE138"/>
    <mergeCell ref="AF138:AK138"/>
    <mergeCell ref="C139:D139"/>
    <mergeCell ref="E139:F139"/>
    <mergeCell ref="G139:S139"/>
    <mergeCell ref="U139:W139"/>
    <mergeCell ref="Y139:AB139"/>
    <mergeCell ref="AC139:AE139"/>
    <mergeCell ref="AF139:AK139"/>
    <mergeCell ref="C134:D134"/>
    <mergeCell ref="E134:F134"/>
    <mergeCell ref="G134:S134"/>
    <mergeCell ref="U134:W134"/>
    <mergeCell ref="Y134:AB134"/>
    <mergeCell ref="AC134:AE134"/>
    <mergeCell ref="AF134:AK134"/>
    <mergeCell ref="C135:D135"/>
    <mergeCell ref="E135:F135"/>
    <mergeCell ref="G135:S135"/>
    <mergeCell ref="U135:W135"/>
    <mergeCell ref="Y135:AB135"/>
    <mergeCell ref="AC135:AE135"/>
    <mergeCell ref="AF135:AK135"/>
    <mergeCell ref="C136:D136"/>
    <mergeCell ref="E136:F136"/>
    <mergeCell ref="G136:S136"/>
    <mergeCell ref="U136:W136"/>
    <mergeCell ref="Y136:AB136"/>
    <mergeCell ref="AC136:AE136"/>
    <mergeCell ref="AF136:AK136"/>
    <mergeCell ref="C131:D131"/>
    <mergeCell ref="E131:F131"/>
    <mergeCell ref="G131:S131"/>
    <mergeCell ref="U131:W131"/>
    <mergeCell ref="Y131:AB131"/>
    <mergeCell ref="AC131:AE131"/>
    <mergeCell ref="AF131:AK131"/>
    <mergeCell ref="G132:S132"/>
    <mergeCell ref="U132:W132"/>
    <mergeCell ref="Y132:AB132"/>
    <mergeCell ref="AC132:AE132"/>
    <mergeCell ref="AF132:AK132"/>
    <mergeCell ref="C133:D133"/>
    <mergeCell ref="E133:F133"/>
    <mergeCell ref="G133:S133"/>
    <mergeCell ref="U133:W133"/>
    <mergeCell ref="Y133:AB133"/>
    <mergeCell ref="AC133:AE133"/>
    <mergeCell ref="AF133:AK133"/>
    <mergeCell ref="AF127:AK127"/>
    <mergeCell ref="C128:D128"/>
    <mergeCell ref="E128:F128"/>
    <mergeCell ref="G128:S128"/>
    <mergeCell ref="U128:W128"/>
    <mergeCell ref="Y128:AB128"/>
    <mergeCell ref="AC128:AE128"/>
    <mergeCell ref="AF128:AK128"/>
    <mergeCell ref="C129:D129"/>
    <mergeCell ref="E129:F129"/>
    <mergeCell ref="G129:S129"/>
    <mergeCell ref="U129:W129"/>
    <mergeCell ref="Y129:AB129"/>
    <mergeCell ref="AC129:AE129"/>
    <mergeCell ref="AF129:AK129"/>
    <mergeCell ref="G130:S130"/>
    <mergeCell ref="U130:W130"/>
    <mergeCell ref="Y130:AB130"/>
    <mergeCell ref="AC130:AE130"/>
    <mergeCell ref="AF130:AK130"/>
    <mergeCell ref="C127:D127"/>
    <mergeCell ref="E127:F127"/>
    <mergeCell ref="G127:S127"/>
    <mergeCell ref="U127:W127"/>
    <mergeCell ref="Y127:AB127"/>
    <mergeCell ref="AC127:AE127"/>
    <mergeCell ref="C121:D121"/>
    <mergeCell ref="C124:D124"/>
    <mergeCell ref="E124:F124"/>
    <mergeCell ref="G124:S124"/>
    <mergeCell ref="U124:W124"/>
    <mergeCell ref="Y124:AB124"/>
    <mergeCell ref="AC124:AE124"/>
    <mergeCell ref="AF124:AK124"/>
    <mergeCell ref="C125:D125"/>
    <mergeCell ref="E125:F125"/>
    <mergeCell ref="G125:S125"/>
    <mergeCell ref="U125:W125"/>
    <mergeCell ref="Y125:AB125"/>
    <mergeCell ref="AC125:AE125"/>
    <mergeCell ref="AF125:AK125"/>
    <mergeCell ref="G126:S126"/>
    <mergeCell ref="U126:W126"/>
    <mergeCell ref="AF126:AK126"/>
    <mergeCell ref="Y126:AB126"/>
    <mergeCell ref="C52:D52"/>
    <mergeCell ref="Y79:AB79"/>
    <mergeCell ref="AC79:AE79"/>
    <mergeCell ref="Y80:AB80"/>
    <mergeCell ref="AC80:AE80"/>
    <mergeCell ref="AF80:AK80"/>
    <mergeCell ref="AF79:AK79"/>
    <mergeCell ref="Y85:AB85"/>
    <mergeCell ref="E118:F118"/>
    <mergeCell ref="G118:S118"/>
    <mergeCell ref="U118:W118"/>
    <mergeCell ref="Y118:AB118"/>
    <mergeCell ref="AC118:AE118"/>
    <mergeCell ref="AF118:AK118"/>
    <mergeCell ref="C120:D120"/>
    <mergeCell ref="E120:F120"/>
    <mergeCell ref="G120:S120"/>
    <mergeCell ref="U120:W120"/>
    <mergeCell ref="Y120:AB120"/>
    <mergeCell ref="AC120:AE120"/>
    <mergeCell ref="AF120:AK120"/>
    <mergeCell ref="AF119:AK119"/>
    <mergeCell ref="E116:F116"/>
    <mergeCell ref="G119:S119"/>
    <mergeCell ref="U119:W119"/>
    <mergeCell ref="AF91:AK91"/>
    <mergeCell ref="C89:D89"/>
    <mergeCell ref="E89:F89"/>
    <mergeCell ref="E90:F90"/>
    <mergeCell ref="C90:D90"/>
    <mergeCell ref="AC90:AE90"/>
    <mergeCell ref="AF90:AK90"/>
    <mergeCell ref="C57:D57"/>
    <mergeCell ref="E57:F57"/>
    <mergeCell ref="G57:S57"/>
    <mergeCell ref="U57:W57"/>
    <mergeCell ref="Y57:AB57"/>
    <mergeCell ref="AC57:AE57"/>
    <mergeCell ref="AF57:AK57"/>
    <mergeCell ref="AC59:AE59"/>
    <mergeCell ref="AF59:AK59"/>
    <mergeCell ref="Y55:AB55"/>
    <mergeCell ref="AC60:AE60"/>
    <mergeCell ref="AF60:AK60"/>
    <mergeCell ref="Y56:AB56"/>
    <mergeCell ref="AC56:AE56"/>
    <mergeCell ref="AF56:AK56"/>
    <mergeCell ref="Y58:AB58"/>
    <mergeCell ref="AC58:AE58"/>
    <mergeCell ref="AF58:AK58"/>
    <mergeCell ref="Y60:AB60"/>
    <mergeCell ref="C56:D56"/>
    <mergeCell ref="C58:D58"/>
    <mergeCell ref="U212:W212"/>
    <mergeCell ref="Y212:AB212"/>
    <mergeCell ref="AC212:AE212"/>
    <mergeCell ref="AF212:AK212"/>
    <mergeCell ref="G208:S208"/>
    <mergeCell ref="C119:D119"/>
    <mergeCell ref="E119:F119"/>
    <mergeCell ref="U208:W208"/>
    <mergeCell ref="Y208:AB208"/>
    <mergeCell ref="AC208:AE208"/>
    <mergeCell ref="AF208:AK208"/>
    <mergeCell ref="C209:D209"/>
    <mergeCell ref="E209:F209"/>
    <mergeCell ref="G209:S209"/>
    <mergeCell ref="U209:W209"/>
    <mergeCell ref="Y209:AB209"/>
    <mergeCell ref="E121:F121"/>
    <mergeCell ref="G121:S121"/>
    <mergeCell ref="U121:W121"/>
    <mergeCell ref="Y121:AB121"/>
    <mergeCell ref="AC121:AE121"/>
    <mergeCell ref="AF121:AK121"/>
    <mergeCell ref="C122:D122"/>
    <mergeCell ref="E122:F122"/>
    <mergeCell ref="G122:S122"/>
    <mergeCell ref="U122:W122"/>
    <mergeCell ref="Y122:AB122"/>
    <mergeCell ref="AC122:AE122"/>
    <mergeCell ref="AF122:AK122"/>
    <mergeCell ref="C123:D123"/>
    <mergeCell ref="E123:F123"/>
    <mergeCell ref="AC123:AE123"/>
    <mergeCell ref="C83:D83"/>
    <mergeCell ref="E83:F83"/>
    <mergeCell ref="G83:S83"/>
    <mergeCell ref="U83:W83"/>
    <mergeCell ref="Y83:AB83"/>
    <mergeCell ref="AC83:AE83"/>
    <mergeCell ref="AF83:AK83"/>
    <mergeCell ref="C80:D80"/>
    <mergeCell ref="E80:F80"/>
    <mergeCell ref="G80:S80"/>
    <mergeCell ref="U80:W80"/>
    <mergeCell ref="E85:F85"/>
    <mergeCell ref="AC85:AE85"/>
    <mergeCell ref="E204:F204"/>
    <mergeCell ref="AF203:AK203"/>
    <mergeCell ref="C92:D92"/>
    <mergeCell ref="E92:F92"/>
    <mergeCell ref="G92:S92"/>
    <mergeCell ref="U92:W92"/>
    <mergeCell ref="Y92:AB92"/>
    <mergeCell ref="AC92:AE92"/>
    <mergeCell ref="AF92:AK92"/>
    <mergeCell ref="C93:D93"/>
    <mergeCell ref="E93:F93"/>
    <mergeCell ref="G93:S93"/>
    <mergeCell ref="U93:W93"/>
    <mergeCell ref="Y93:AB93"/>
    <mergeCell ref="AC93:AE93"/>
    <mergeCell ref="AF93:AK93"/>
    <mergeCell ref="AC91:AE91"/>
    <mergeCell ref="C87:D87"/>
    <mergeCell ref="AF123:AK123"/>
    <mergeCell ref="U198:W198"/>
    <mergeCell ref="Y198:AB198"/>
    <mergeCell ref="U210:W210"/>
    <mergeCell ref="Y210:AB210"/>
    <mergeCell ref="AC210:AE210"/>
    <mergeCell ref="AF210:AK210"/>
    <mergeCell ref="U205:W205"/>
    <mergeCell ref="Y205:AB205"/>
    <mergeCell ref="AC205:AE205"/>
    <mergeCell ref="AF205:AK205"/>
    <mergeCell ref="C206:D206"/>
    <mergeCell ref="E206:F206"/>
    <mergeCell ref="G206:S206"/>
    <mergeCell ref="C200:D200"/>
    <mergeCell ref="E200:F200"/>
    <mergeCell ref="G200:S200"/>
    <mergeCell ref="U200:W200"/>
    <mergeCell ref="Y200:AB200"/>
    <mergeCell ref="AC200:AE200"/>
    <mergeCell ref="AF200:AK200"/>
    <mergeCell ref="C201:D201"/>
    <mergeCell ref="E201:F201"/>
    <mergeCell ref="G201:S201"/>
    <mergeCell ref="U201:W201"/>
    <mergeCell ref="Y201:AB201"/>
    <mergeCell ref="AC201:AE201"/>
    <mergeCell ref="AF201:AK201"/>
    <mergeCell ref="C207:D207"/>
    <mergeCell ref="E207:F207"/>
    <mergeCell ref="G207:S207"/>
    <mergeCell ref="U202:W202"/>
    <mergeCell ref="Y202:AB202"/>
    <mergeCell ref="U181:W181"/>
    <mergeCell ref="Y180:AB180"/>
    <mergeCell ref="U170:W170"/>
    <mergeCell ref="U168:W168"/>
    <mergeCell ref="U169:W169"/>
    <mergeCell ref="AC202:AE202"/>
    <mergeCell ref="AF202:AK202"/>
    <mergeCell ref="C203:D203"/>
    <mergeCell ref="E203:F203"/>
    <mergeCell ref="G203:S203"/>
    <mergeCell ref="U203:W203"/>
    <mergeCell ref="Y203:AB203"/>
    <mergeCell ref="G204:S204"/>
    <mergeCell ref="U204:W204"/>
    <mergeCell ref="Y204:AB204"/>
    <mergeCell ref="AC204:AE204"/>
    <mergeCell ref="C190:D190"/>
    <mergeCell ref="E190:F190"/>
    <mergeCell ref="G190:S190"/>
    <mergeCell ref="G191:S191"/>
    <mergeCell ref="U191:W191"/>
    <mergeCell ref="Y191:AB191"/>
    <mergeCell ref="AC191:AE191"/>
    <mergeCell ref="AF191:AK191"/>
    <mergeCell ref="U190:W190"/>
    <mergeCell ref="Y190:AB190"/>
    <mergeCell ref="AC190:AE190"/>
    <mergeCell ref="C191:D191"/>
    <mergeCell ref="E191:F191"/>
    <mergeCell ref="U199:W199"/>
    <mergeCell ref="Y199:AB199"/>
    <mergeCell ref="E198:F198"/>
    <mergeCell ref="C226:D226"/>
    <mergeCell ref="C167:D167"/>
    <mergeCell ref="E167:F167"/>
    <mergeCell ref="G167:S167"/>
    <mergeCell ref="U167:W167"/>
    <mergeCell ref="Y167:AB167"/>
    <mergeCell ref="AC167:AE167"/>
    <mergeCell ref="AF167:AK167"/>
    <mergeCell ref="C216:D216"/>
    <mergeCell ref="C217:D217"/>
    <mergeCell ref="E216:F216"/>
    <mergeCell ref="G216:S216"/>
    <mergeCell ref="U216:W216"/>
    <mergeCell ref="Y216:AB216"/>
    <mergeCell ref="C172:D172"/>
    <mergeCell ref="E172:F172"/>
    <mergeCell ref="G172:S172"/>
    <mergeCell ref="U172:W172"/>
    <mergeCell ref="Y172:AB172"/>
    <mergeCell ref="AC172:AE172"/>
    <mergeCell ref="AF172:AK172"/>
    <mergeCell ref="U217:W217"/>
    <mergeCell ref="U195:W195"/>
    <mergeCell ref="Y195:AB195"/>
    <mergeCell ref="C182:D182"/>
    <mergeCell ref="E182:F182"/>
    <mergeCell ref="G182:S182"/>
    <mergeCell ref="U182:W182"/>
    <mergeCell ref="E178:F178"/>
    <mergeCell ref="U180:W180"/>
    <mergeCell ref="Y171:AB171"/>
    <mergeCell ref="AC168:AE168"/>
    <mergeCell ref="C197:D197"/>
    <mergeCell ref="E197:F197"/>
    <mergeCell ref="E214:F214"/>
    <mergeCell ref="U98:W98"/>
    <mergeCell ref="AF95:AK95"/>
    <mergeCell ref="C223:D223"/>
    <mergeCell ref="E223:F223"/>
    <mergeCell ref="C184:D184"/>
    <mergeCell ref="C185:D185"/>
    <mergeCell ref="C186:D186"/>
    <mergeCell ref="C187:D187"/>
    <mergeCell ref="C193:D193"/>
    <mergeCell ref="C194:D194"/>
    <mergeCell ref="C189:D189"/>
    <mergeCell ref="E189:F189"/>
    <mergeCell ref="C192:D192"/>
    <mergeCell ref="E192:F192"/>
    <mergeCell ref="E208:F208"/>
    <mergeCell ref="C211:D211"/>
    <mergeCell ref="E211:F211"/>
    <mergeCell ref="Y182:AB182"/>
    <mergeCell ref="C188:D188"/>
    <mergeCell ref="C169:D169"/>
    <mergeCell ref="C170:D170"/>
    <mergeCell ref="C181:D181"/>
    <mergeCell ref="C213:D213"/>
    <mergeCell ref="E213:F213"/>
    <mergeCell ref="C178:D178"/>
    <mergeCell ref="G192:S192"/>
    <mergeCell ref="U192:W192"/>
    <mergeCell ref="Y192:AB192"/>
    <mergeCell ref="AC192:AE192"/>
    <mergeCell ref="C204:D204"/>
    <mergeCell ref="G197:S197"/>
    <mergeCell ref="U197:W197"/>
    <mergeCell ref="C179:D179"/>
    <mergeCell ref="C198:D198"/>
    <mergeCell ref="C224:D224"/>
    <mergeCell ref="E224:F224"/>
    <mergeCell ref="C225:D225"/>
    <mergeCell ref="E225:F225"/>
    <mergeCell ref="C195:D195"/>
    <mergeCell ref="E195:F195"/>
    <mergeCell ref="G195:S195"/>
    <mergeCell ref="E217:F217"/>
    <mergeCell ref="G217:S217"/>
    <mergeCell ref="E222:F222"/>
    <mergeCell ref="C221:D221"/>
    <mergeCell ref="E215:F215"/>
    <mergeCell ref="E221:F221"/>
    <mergeCell ref="C199:D199"/>
    <mergeCell ref="E199:F199"/>
    <mergeCell ref="G199:S199"/>
    <mergeCell ref="C202:D202"/>
    <mergeCell ref="E202:F202"/>
    <mergeCell ref="G202:S202"/>
    <mergeCell ref="C205:D205"/>
    <mergeCell ref="E205:F205"/>
    <mergeCell ref="G205:S205"/>
    <mergeCell ref="C208:D208"/>
    <mergeCell ref="C218:D218"/>
    <mergeCell ref="E218:F218"/>
    <mergeCell ref="G218:S218"/>
    <mergeCell ref="C215:D215"/>
    <mergeCell ref="C168:D168"/>
    <mergeCell ref="C158:D158"/>
    <mergeCell ref="C159:D159"/>
    <mergeCell ref="C165:D165"/>
    <mergeCell ref="E165:F165"/>
    <mergeCell ref="E166:F166"/>
    <mergeCell ref="E168:F168"/>
    <mergeCell ref="C91:D91"/>
    <mergeCell ref="E91:F91"/>
    <mergeCell ref="C99:D99"/>
    <mergeCell ref="C108:D108"/>
    <mergeCell ref="C111:D111"/>
    <mergeCell ref="C104:D104"/>
    <mergeCell ref="E102:F102"/>
    <mergeCell ref="E103:F103"/>
    <mergeCell ref="E104:F104"/>
    <mergeCell ref="C116:D116"/>
    <mergeCell ref="E108:F108"/>
    <mergeCell ref="C96:D96"/>
    <mergeCell ref="C95:D95"/>
    <mergeCell ref="C115:D115"/>
    <mergeCell ref="E115:F115"/>
    <mergeCell ref="C118:D118"/>
    <mergeCell ref="E110:F110"/>
    <mergeCell ref="C112:D112"/>
    <mergeCell ref="E112:F112"/>
    <mergeCell ref="C126:D126"/>
    <mergeCell ref="E126:F126"/>
    <mergeCell ref="C130:D130"/>
    <mergeCell ref="E130:F130"/>
    <mergeCell ref="C132:D132"/>
    <mergeCell ref="E132:F132"/>
    <mergeCell ref="C107:D107"/>
    <mergeCell ref="E107:F107"/>
    <mergeCell ref="C110:D110"/>
    <mergeCell ref="C117:D117"/>
    <mergeCell ref="E117:F117"/>
    <mergeCell ref="C113:D113"/>
    <mergeCell ref="G229:S229"/>
    <mergeCell ref="G230:S230"/>
    <mergeCell ref="G231:S231"/>
    <mergeCell ref="G223:S223"/>
    <mergeCell ref="G224:S224"/>
    <mergeCell ref="G225:S225"/>
    <mergeCell ref="G226:S226"/>
    <mergeCell ref="G227:S227"/>
    <mergeCell ref="G181:S181"/>
    <mergeCell ref="G184:S184"/>
    <mergeCell ref="G185:S185"/>
    <mergeCell ref="E193:F193"/>
    <mergeCell ref="E194:F194"/>
    <mergeCell ref="C180:D180"/>
    <mergeCell ref="C222:D222"/>
    <mergeCell ref="E187:F187"/>
    <mergeCell ref="E179:F179"/>
    <mergeCell ref="C196:D196"/>
    <mergeCell ref="E196:F196"/>
    <mergeCell ref="G196:S196"/>
    <mergeCell ref="C210:D210"/>
    <mergeCell ref="E210:F210"/>
    <mergeCell ref="C214:D214"/>
    <mergeCell ref="E158:F158"/>
    <mergeCell ref="E159:F159"/>
    <mergeCell ref="C166:D166"/>
    <mergeCell ref="E181:F181"/>
    <mergeCell ref="E184:F184"/>
    <mergeCell ref="E99:F99"/>
    <mergeCell ref="G99:S99"/>
    <mergeCell ref="E185:F185"/>
    <mergeCell ref="G105:S105"/>
    <mergeCell ref="G228:S228"/>
    <mergeCell ref="G97:S97"/>
    <mergeCell ref="G214:S214"/>
    <mergeCell ref="G215:S215"/>
    <mergeCell ref="G221:S221"/>
    <mergeCell ref="G222:S222"/>
    <mergeCell ref="G186:S186"/>
    <mergeCell ref="G187:S187"/>
    <mergeCell ref="G188:S188"/>
    <mergeCell ref="G104:S104"/>
    <mergeCell ref="G193:S193"/>
    <mergeCell ref="G194:S194"/>
    <mergeCell ref="G169:S169"/>
    <mergeCell ref="G170:S170"/>
    <mergeCell ref="G171:S171"/>
    <mergeCell ref="G180:S180"/>
    <mergeCell ref="E186:F186"/>
    <mergeCell ref="E212:F212"/>
    <mergeCell ref="G189:S189"/>
    <mergeCell ref="E226:F226"/>
    <mergeCell ref="G198:S198"/>
    <mergeCell ref="G212:S212"/>
    <mergeCell ref="G103:S103"/>
    <mergeCell ref="E111:F111"/>
    <mergeCell ref="C94:D94"/>
    <mergeCell ref="C97:D97"/>
    <mergeCell ref="AC230:AE230"/>
    <mergeCell ref="AF230:AK230"/>
    <mergeCell ref="Y217:AB217"/>
    <mergeCell ref="AC217:AE217"/>
    <mergeCell ref="AF217:AK217"/>
    <mergeCell ref="AC223:AE223"/>
    <mergeCell ref="AF223:AK223"/>
    <mergeCell ref="Y224:AB224"/>
    <mergeCell ref="AC224:AE224"/>
    <mergeCell ref="AF224:AK224"/>
    <mergeCell ref="U214:W214"/>
    <mergeCell ref="U215:W215"/>
    <mergeCell ref="U221:W221"/>
    <mergeCell ref="U193:W193"/>
    <mergeCell ref="U194:W194"/>
    <mergeCell ref="U196:W196"/>
    <mergeCell ref="Y196:AB196"/>
    <mergeCell ref="AC196:AE196"/>
    <mergeCell ref="AF196:AK196"/>
    <mergeCell ref="E94:F94"/>
    <mergeCell ref="E95:F95"/>
    <mergeCell ref="E97:F97"/>
    <mergeCell ref="E98:F98"/>
    <mergeCell ref="E169:F169"/>
    <mergeCell ref="E170:F170"/>
    <mergeCell ref="E188:F188"/>
    <mergeCell ref="E171:F171"/>
    <mergeCell ref="E180:F180"/>
    <mergeCell ref="AF209:AK209"/>
    <mergeCell ref="U187:W187"/>
    <mergeCell ref="Y231:AB231"/>
    <mergeCell ref="AC231:AE231"/>
    <mergeCell ref="AF231:AK231"/>
    <mergeCell ref="Y226:AB226"/>
    <mergeCell ref="AC226:AE226"/>
    <mergeCell ref="AF226:AK226"/>
    <mergeCell ref="Y227:AB227"/>
    <mergeCell ref="AC227:AE227"/>
    <mergeCell ref="AF227:AK227"/>
    <mergeCell ref="Y228:AB228"/>
    <mergeCell ref="AC228:AE228"/>
    <mergeCell ref="AF228:AK228"/>
    <mergeCell ref="Y229:AB229"/>
    <mergeCell ref="Y223:AB223"/>
    <mergeCell ref="Y225:AB225"/>
    <mergeCell ref="AC225:AE225"/>
    <mergeCell ref="AF225:AK225"/>
    <mergeCell ref="AC229:AE229"/>
    <mergeCell ref="AF229:AK229"/>
    <mergeCell ref="Y230:AB230"/>
    <mergeCell ref="U188:W188"/>
    <mergeCell ref="Y189:AB189"/>
    <mergeCell ref="AC189:AE189"/>
    <mergeCell ref="AF189:AK189"/>
    <mergeCell ref="AF204:AK204"/>
    <mergeCell ref="U206:W206"/>
    <mergeCell ref="AC211:AE211"/>
    <mergeCell ref="AF211:AK211"/>
    <mergeCell ref="Y184:AB184"/>
    <mergeCell ref="AC184:AE184"/>
    <mergeCell ref="U185:W185"/>
    <mergeCell ref="U218:W218"/>
    <mergeCell ref="Y218:AB218"/>
    <mergeCell ref="U184:W184"/>
    <mergeCell ref="Y186:AB186"/>
    <mergeCell ref="Y214:AB214"/>
    <mergeCell ref="AC214:AE214"/>
    <mergeCell ref="Y197:AB197"/>
    <mergeCell ref="AC197:AE197"/>
    <mergeCell ref="AF197:AK197"/>
    <mergeCell ref="Y206:AB206"/>
    <mergeCell ref="AC195:AE195"/>
    <mergeCell ref="AF195:AK195"/>
    <mergeCell ref="AF214:AK214"/>
    <mergeCell ref="AF192:AK192"/>
    <mergeCell ref="U189:W189"/>
    <mergeCell ref="AC199:AE199"/>
    <mergeCell ref="AF199:AK199"/>
    <mergeCell ref="U207:W207"/>
    <mergeCell ref="Y207:AB207"/>
    <mergeCell ref="Y215:AB215"/>
    <mergeCell ref="AC215:AE215"/>
    <mergeCell ref="AF215:AK215"/>
    <mergeCell ref="Y221:AB221"/>
    <mergeCell ref="AC221:AE221"/>
    <mergeCell ref="AF221:AK221"/>
    <mergeCell ref="Y222:AB222"/>
    <mergeCell ref="AC222:AE222"/>
    <mergeCell ref="AF222:AK222"/>
    <mergeCell ref="AC216:AE216"/>
    <mergeCell ref="AF216:AK216"/>
    <mergeCell ref="Y194:AB194"/>
    <mergeCell ref="Y181:AB181"/>
    <mergeCell ref="AC119:AE119"/>
    <mergeCell ref="Y115:AB115"/>
    <mergeCell ref="AC115:AE115"/>
    <mergeCell ref="AF115:AK115"/>
    <mergeCell ref="AF116:AK116"/>
    <mergeCell ref="Y117:AB117"/>
    <mergeCell ref="AC117:AE117"/>
    <mergeCell ref="AF117:AK117"/>
    <mergeCell ref="AC185:AE185"/>
    <mergeCell ref="AF185:AK185"/>
    <mergeCell ref="Y193:AB193"/>
    <mergeCell ref="AF184:AK184"/>
    <mergeCell ref="Y185:AB185"/>
    <mergeCell ref="AC193:AE193"/>
    <mergeCell ref="AF193:AK193"/>
    <mergeCell ref="AC218:AE218"/>
    <mergeCell ref="AF218:AK218"/>
    <mergeCell ref="AC207:AE207"/>
    <mergeCell ref="AF207:AK207"/>
    <mergeCell ref="AC206:AE206"/>
    <mergeCell ref="AF206:AK206"/>
    <mergeCell ref="U231:W231"/>
    <mergeCell ref="U228:W228"/>
    <mergeCell ref="U229:W229"/>
    <mergeCell ref="U230:W230"/>
    <mergeCell ref="U225:W225"/>
    <mergeCell ref="U226:W226"/>
    <mergeCell ref="U227:W227"/>
    <mergeCell ref="U222:W222"/>
    <mergeCell ref="U223:W223"/>
    <mergeCell ref="U224:W224"/>
    <mergeCell ref="AC180:AE180"/>
    <mergeCell ref="AC203:AE203"/>
    <mergeCell ref="Y104:AB104"/>
    <mergeCell ref="Y105:AB105"/>
    <mergeCell ref="AF180:AK180"/>
    <mergeCell ref="AC186:AE186"/>
    <mergeCell ref="AF186:AK186"/>
    <mergeCell ref="Y187:AB187"/>
    <mergeCell ref="AC187:AE187"/>
    <mergeCell ref="AF187:AK187"/>
    <mergeCell ref="Y188:AB188"/>
    <mergeCell ref="AC188:AE188"/>
    <mergeCell ref="AF188:AK188"/>
    <mergeCell ref="AC194:AE194"/>
    <mergeCell ref="AF194:AK194"/>
    <mergeCell ref="AC198:AE198"/>
    <mergeCell ref="AF198:AK198"/>
    <mergeCell ref="AF190:AK190"/>
    <mergeCell ref="AC182:AE182"/>
    <mergeCell ref="AF182:AK182"/>
    <mergeCell ref="AC165:AE165"/>
    <mergeCell ref="AF168:AK168"/>
    <mergeCell ref="Y169:AB169"/>
    <mergeCell ref="AC169:AE169"/>
    <mergeCell ref="AF169:AK169"/>
    <mergeCell ref="AF170:AK170"/>
    <mergeCell ref="AC181:AE181"/>
    <mergeCell ref="AF181:AK181"/>
    <mergeCell ref="G158:S158"/>
    <mergeCell ref="G159:S159"/>
    <mergeCell ref="G165:S165"/>
    <mergeCell ref="G166:S166"/>
    <mergeCell ref="G168:S168"/>
    <mergeCell ref="G111:S111"/>
    <mergeCell ref="G116:S116"/>
    <mergeCell ref="G178:S178"/>
    <mergeCell ref="U178:W178"/>
    <mergeCell ref="Y178:AB178"/>
    <mergeCell ref="Y119:AB119"/>
    <mergeCell ref="G179:S179"/>
    <mergeCell ref="U179:W179"/>
    <mergeCell ref="Y179:AB179"/>
    <mergeCell ref="AC179:AE179"/>
    <mergeCell ref="AF179:AK179"/>
    <mergeCell ref="G174:S174"/>
    <mergeCell ref="U174:W174"/>
    <mergeCell ref="Y174:AB174"/>
    <mergeCell ref="AC174:AE174"/>
    <mergeCell ref="AF174:AK174"/>
    <mergeCell ref="AC171:AE171"/>
    <mergeCell ref="AF171:AK171"/>
    <mergeCell ref="Y113:AB113"/>
    <mergeCell ref="U160:W160"/>
    <mergeCell ref="Y160:AB160"/>
    <mergeCell ref="Y165:AB165"/>
    <mergeCell ref="G107:S107"/>
    <mergeCell ref="G108:S108"/>
    <mergeCell ref="U108:W108"/>
    <mergeCell ref="G117:S117"/>
    <mergeCell ref="U117:W117"/>
    <mergeCell ref="G113:S113"/>
    <mergeCell ref="U113:W113"/>
    <mergeCell ref="G114:S114"/>
    <mergeCell ref="U114:W114"/>
    <mergeCell ref="G115:S115"/>
    <mergeCell ref="U115:W115"/>
    <mergeCell ref="G109:S109"/>
    <mergeCell ref="U109:W109"/>
    <mergeCell ref="Y109:AB109"/>
    <mergeCell ref="Y108:AB108"/>
    <mergeCell ref="Y114:AB114"/>
    <mergeCell ref="G110:S110"/>
    <mergeCell ref="U110:W110"/>
    <mergeCell ref="Y110:AB110"/>
    <mergeCell ref="U111:W111"/>
    <mergeCell ref="Y111:AB111"/>
    <mergeCell ref="G112:S112"/>
    <mergeCell ref="U112:W112"/>
    <mergeCell ref="Y112:AB112"/>
    <mergeCell ref="G123:S123"/>
    <mergeCell ref="U123:W123"/>
    <mergeCell ref="Y123:AB123"/>
    <mergeCell ref="U157:W157"/>
    <mergeCell ref="Y157:AB157"/>
    <mergeCell ref="G35:S35"/>
    <mergeCell ref="G32:S32"/>
    <mergeCell ref="G33:S33"/>
    <mergeCell ref="G34:S34"/>
    <mergeCell ref="G96:S96"/>
    <mergeCell ref="U96:W96"/>
    <mergeCell ref="Y96:AB96"/>
    <mergeCell ref="U38:W38"/>
    <mergeCell ref="U39:W39"/>
    <mergeCell ref="U49:W49"/>
    <mergeCell ref="G46:S46"/>
    <mergeCell ref="U47:W47"/>
    <mergeCell ref="U46:W46"/>
    <mergeCell ref="Y95:AB95"/>
    <mergeCell ref="G89:S89"/>
    <mergeCell ref="G90:S90"/>
    <mergeCell ref="G94:S94"/>
    <mergeCell ref="U95:W95"/>
    <mergeCell ref="G95:S95"/>
    <mergeCell ref="U89:W89"/>
    <mergeCell ref="U90:W90"/>
    <mergeCell ref="U94:W94"/>
    <mergeCell ref="U36:W36"/>
    <mergeCell ref="U37:W37"/>
    <mergeCell ref="U34:W34"/>
    <mergeCell ref="U44:W44"/>
    <mergeCell ref="U45:W45"/>
    <mergeCell ref="G38:S38"/>
    <mergeCell ref="G39:S39"/>
    <mergeCell ref="G91:S91"/>
    <mergeCell ref="U48:W48"/>
    <mergeCell ref="G40:S40"/>
    <mergeCell ref="F234:AJ237"/>
    <mergeCell ref="U72:W72"/>
    <mergeCell ref="U73:W73"/>
    <mergeCell ref="U85:W85"/>
    <mergeCell ref="U86:W86"/>
    <mergeCell ref="U87:W87"/>
    <mergeCell ref="U88:W88"/>
    <mergeCell ref="Y73:AB73"/>
    <mergeCell ref="AC73:AE73"/>
    <mergeCell ref="AF73:AK73"/>
    <mergeCell ref="Y72:AB72"/>
    <mergeCell ref="AC72:AE72"/>
    <mergeCell ref="AF72:AK72"/>
    <mergeCell ref="Y71:AB71"/>
    <mergeCell ref="Y232:AB232"/>
    <mergeCell ref="AC232:AE232"/>
    <mergeCell ref="AC71:AE71"/>
    <mergeCell ref="AF232:AK232"/>
    <mergeCell ref="AC89:AE89"/>
    <mergeCell ref="AF89:AK89"/>
    <mergeCell ref="AF158:AK158"/>
    <mergeCell ref="AF107:AK107"/>
    <mergeCell ref="Y101:AB101"/>
    <mergeCell ref="AC101:AE101"/>
    <mergeCell ref="Y102:AB102"/>
    <mergeCell ref="AF103:AK103"/>
    <mergeCell ref="Y97:AB97"/>
    <mergeCell ref="AC97:AE97"/>
    <mergeCell ref="AF97:AK97"/>
    <mergeCell ref="Y98:AB98"/>
    <mergeCell ref="U186:W186"/>
    <mergeCell ref="U171:W171"/>
    <mergeCell ref="Y50:AB50"/>
    <mergeCell ref="AC55:AE55"/>
    <mergeCell ref="AF55:AK55"/>
    <mergeCell ref="Y51:AB51"/>
    <mergeCell ref="AC51:AE51"/>
    <mergeCell ref="AF51:AK51"/>
    <mergeCell ref="Y53:AB53"/>
    <mergeCell ref="AC53:AE53"/>
    <mergeCell ref="AF53:AK53"/>
    <mergeCell ref="Y66:AB66"/>
    <mergeCell ref="AC66:AE66"/>
    <mergeCell ref="AF66:AK66"/>
    <mergeCell ref="Y62:AB62"/>
    <mergeCell ref="AC62:AE62"/>
    <mergeCell ref="AF62:AK62"/>
    <mergeCell ref="Y63:AB63"/>
    <mergeCell ref="AC63:AE63"/>
    <mergeCell ref="AF63:AK63"/>
    <mergeCell ref="Y59:AB59"/>
    <mergeCell ref="AC50:AE50"/>
    <mergeCell ref="AF50:AK50"/>
    <mergeCell ref="Y65:AB65"/>
    <mergeCell ref="AC65:AE65"/>
    <mergeCell ref="AF65:AK65"/>
    <mergeCell ref="Y52:AB52"/>
    <mergeCell ref="AC52:AE52"/>
    <mergeCell ref="AF52:AK52"/>
    <mergeCell ref="Y54:AB54"/>
    <mergeCell ref="AC54:AE54"/>
    <mergeCell ref="AF54:AK54"/>
    <mergeCell ref="AF41:AK41"/>
    <mergeCell ref="Y44:AB44"/>
    <mergeCell ref="AC44:AE44"/>
    <mergeCell ref="AF44:AK44"/>
    <mergeCell ref="Y49:AB49"/>
    <mergeCell ref="AC49:AE49"/>
    <mergeCell ref="AF49:AK49"/>
    <mergeCell ref="Y41:AB41"/>
    <mergeCell ref="Y45:AB45"/>
    <mergeCell ref="AC45:AE45"/>
    <mergeCell ref="AF45:AK45"/>
    <mergeCell ref="Y42:AB42"/>
    <mergeCell ref="AC42:AE42"/>
    <mergeCell ref="AF42:AK42"/>
    <mergeCell ref="Y43:AB43"/>
    <mergeCell ref="AC43:AE43"/>
    <mergeCell ref="AF43:AK43"/>
    <mergeCell ref="Y46:AB46"/>
    <mergeCell ref="AC46:AE46"/>
    <mergeCell ref="AF46:AK46"/>
    <mergeCell ref="Y47:AB47"/>
    <mergeCell ref="AC47:AE47"/>
    <mergeCell ref="AF47:AK47"/>
    <mergeCell ref="Y48:AB48"/>
    <mergeCell ref="AC48:AE48"/>
    <mergeCell ref="AF48:AK48"/>
    <mergeCell ref="AC37:AE37"/>
    <mergeCell ref="AF37:AK37"/>
    <mergeCell ref="Y38:AB38"/>
    <mergeCell ref="AC38:AE38"/>
    <mergeCell ref="AF38:AK38"/>
    <mergeCell ref="AC34:AE34"/>
    <mergeCell ref="AF34:AK34"/>
    <mergeCell ref="AF36:AK36"/>
    <mergeCell ref="AC39:AE39"/>
    <mergeCell ref="AF39:AK39"/>
    <mergeCell ref="Y40:AB40"/>
    <mergeCell ref="Y39:AB39"/>
    <mergeCell ref="Y34:AB34"/>
    <mergeCell ref="Y36:AB36"/>
    <mergeCell ref="Y37:AB37"/>
    <mergeCell ref="AC36:AE36"/>
    <mergeCell ref="U35:AK35"/>
    <mergeCell ref="U40:W40"/>
    <mergeCell ref="AC29:AE29"/>
    <mergeCell ref="AF31:AK31"/>
    <mergeCell ref="AC32:AE32"/>
    <mergeCell ref="AF32:AK32"/>
    <mergeCell ref="AC33:AE33"/>
    <mergeCell ref="AF33:AK33"/>
    <mergeCell ref="Y32:AB32"/>
    <mergeCell ref="AC31:AE31"/>
    <mergeCell ref="Y31:AB31"/>
    <mergeCell ref="Y33:AB33"/>
    <mergeCell ref="G31:S31"/>
    <mergeCell ref="E28:F28"/>
    <mergeCell ref="C30:D30"/>
    <mergeCell ref="E30:F30"/>
    <mergeCell ref="C31:D31"/>
    <mergeCell ref="E31:F31"/>
    <mergeCell ref="E32:F32"/>
    <mergeCell ref="E33:F33"/>
    <mergeCell ref="U31:W31"/>
    <mergeCell ref="U32:W32"/>
    <mergeCell ref="U33:W33"/>
    <mergeCell ref="C32:D32"/>
    <mergeCell ref="C33:D33"/>
    <mergeCell ref="U30:AK30"/>
    <mergeCell ref="E34:F34"/>
    <mergeCell ref="E36:F36"/>
    <mergeCell ref="E37:F37"/>
    <mergeCell ref="E35:F35"/>
    <mergeCell ref="E38:F38"/>
    <mergeCell ref="E39:F39"/>
    <mergeCell ref="G36:S36"/>
    <mergeCell ref="G37:S37"/>
    <mergeCell ref="O24:P24"/>
    <mergeCell ref="B8:AA8"/>
    <mergeCell ref="B11:V11"/>
    <mergeCell ref="AB8:AK8"/>
    <mergeCell ref="W14:AC14"/>
    <mergeCell ref="AD14:AK14"/>
    <mergeCell ref="W11:AI11"/>
    <mergeCell ref="AJ11:AK11"/>
    <mergeCell ref="L21:M21"/>
    <mergeCell ref="O21:P21"/>
    <mergeCell ref="AG18:AK19"/>
    <mergeCell ref="V20:W20"/>
    <mergeCell ref="V21:W21"/>
    <mergeCell ref="G27:S29"/>
    <mergeCell ref="U27:W29"/>
    <mergeCell ref="AF29:AK29"/>
    <mergeCell ref="X27:AK27"/>
    <mergeCell ref="Y29:AB29"/>
    <mergeCell ref="X28:AB28"/>
    <mergeCell ref="T27:T29"/>
    <mergeCell ref="K25:P25"/>
    <mergeCell ref="G30:S30"/>
    <mergeCell ref="B27:B29"/>
    <mergeCell ref="AC28:AK28"/>
    <mergeCell ref="N2:AC3"/>
    <mergeCell ref="AB5:AK5"/>
    <mergeCell ref="L20:M20"/>
    <mergeCell ref="O20:P20"/>
    <mergeCell ref="B14:V14"/>
    <mergeCell ref="B5:X5"/>
    <mergeCell ref="X18:AF19"/>
    <mergeCell ref="X20:AK25"/>
    <mergeCell ref="Q18:W19"/>
    <mergeCell ref="K18:P19"/>
    <mergeCell ref="O22:P22"/>
    <mergeCell ref="L23:M23"/>
    <mergeCell ref="O23:P23"/>
    <mergeCell ref="L22:M22"/>
    <mergeCell ref="V24:W24"/>
    <mergeCell ref="V25:W25"/>
    <mergeCell ref="V22:W22"/>
    <mergeCell ref="V23:W23"/>
    <mergeCell ref="L24:M24"/>
    <mergeCell ref="G41:S41"/>
    <mergeCell ref="G44:S44"/>
    <mergeCell ref="G45:S45"/>
    <mergeCell ref="U66:W66"/>
    <mergeCell ref="U74:W74"/>
    <mergeCell ref="U75:W75"/>
    <mergeCell ref="U76:W76"/>
    <mergeCell ref="U71:W71"/>
    <mergeCell ref="U51:W51"/>
    <mergeCell ref="U53:W53"/>
    <mergeCell ref="U54:W54"/>
    <mergeCell ref="U55:W55"/>
    <mergeCell ref="U56:W56"/>
    <mergeCell ref="U58:W58"/>
    <mergeCell ref="U59:W59"/>
    <mergeCell ref="U60:W60"/>
    <mergeCell ref="U50:W50"/>
    <mergeCell ref="G73:S73"/>
    <mergeCell ref="G74:S74"/>
    <mergeCell ref="G75:S75"/>
    <mergeCell ref="G76:S76"/>
    <mergeCell ref="U62:W62"/>
    <mergeCell ref="U63:W63"/>
    <mergeCell ref="U41:W41"/>
    <mergeCell ref="G66:S66"/>
    <mergeCell ref="U67:W67"/>
    <mergeCell ref="G65:S65"/>
    <mergeCell ref="U65:W65"/>
    <mergeCell ref="G68:S68"/>
    <mergeCell ref="U68:W68"/>
    <mergeCell ref="U70:W70"/>
    <mergeCell ref="U52:W52"/>
    <mergeCell ref="C48:D48"/>
    <mergeCell ref="C66:D66"/>
    <mergeCell ref="G72:S72"/>
    <mergeCell ref="E46:F46"/>
    <mergeCell ref="E47:F47"/>
    <mergeCell ref="E49:F49"/>
    <mergeCell ref="E50:F50"/>
    <mergeCell ref="E51:F51"/>
    <mergeCell ref="E53:F53"/>
    <mergeCell ref="G54:S54"/>
    <mergeCell ref="G55:S55"/>
    <mergeCell ref="G56:S56"/>
    <mergeCell ref="G58:S58"/>
    <mergeCell ref="G59:S59"/>
    <mergeCell ref="G60:S60"/>
    <mergeCell ref="G71:S71"/>
    <mergeCell ref="G50:S50"/>
    <mergeCell ref="G51:S51"/>
    <mergeCell ref="G53:S53"/>
    <mergeCell ref="G62:S62"/>
    <mergeCell ref="G63:S63"/>
    <mergeCell ref="G61:S61"/>
    <mergeCell ref="G47:S47"/>
    <mergeCell ref="G49:S49"/>
    <mergeCell ref="G67:S67"/>
    <mergeCell ref="E52:F52"/>
    <mergeCell ref="G52:S52"/>
    <mergeCell ref="E48:F48"/>
    <mergeCell ref="G48:S48"/>
    <mergeCell ref="C70:D70"/>
    <mergeCell ref="E70:F70"/>
    <mergeCell ref="G70:S70"/>
    <mergeCell ref="E45:F45"/>
    <mergeCell ref="C53:D53"/>
    <mergeCell ref="C54:D54"/>
    <mergeCell ref="C67:D67"/>
    <mergeCell ref="E67:F67"/>
    <mergeCell ref="E72:F72"/>
    <mergeCell ref="E73:F73"/>
    <mergeCell ref="E74:F74"/>
    <mergeCell ref="E75:F75"/>
    <mergeCell ref="C76:D76"/>
    <mergeCell ref="C85:D85"/>
    <mergeCell ref="C71:D71"/>
    <mergeCell ref="C75:D75"/>
    <mergeCell ref="C72:D72"/>
    <mergeCell ref="C73:D73"/>
    <mergeCell ref="C74:D74"/>
    <mergeCell ref="C34:D34"/>
    <mergeCell ref="C36:D36"/>
    <mergeCell ref="C37:D37"/>
    <mergeCell ref="C38:D38"/>
    <mergeCell ref="C39:D39"/>
    <mergeCell ref="C40:D40"/>
    <mergeCell ref="C41:D41"/>
    <mergeCell ref="C44:D44"/>
    <mergeCell ref="C45:D45"/>
    <mergeCell ref="C46:D46"/>
    <mergeCell ref="C47:D47"/>
    <mergeCell ref="C49:D49"/>
    <mergeCell ref="C50:D50"/>
    <mergeCell ref="C51:D51"/>
    <mergeCell ref="C55:D55"/>
    <mergeCell ref="C35:D35"/>
    <mergeCell ref="E41:F41"/>
    <mergeCell ref="E44:F44"/>
    <mergeCell ref="E40:F40"/>
    <mergeCell ref="E54:F54"/>
    <mergeCell ref="C62:D62"/>
    <mergeCell ref="E62:F62"/>
    <mergeCell ref="C63:D63"/>
    <mergeCell ref="E63:F63"/>
    <mergeCell ref="C61:D61"/>
    <mergeCell ref="E61:F61"/>
    <mergeCell ref="U61:W61"/>
    <mergeCell ref="Y61:AB61"/>
    <mergeCell ref="AC61:AE61"/>
    <mergeCell ref="AF61:AK61"/>
    <mergeCell ref="C59:D59"/>
    <mergeCell ref="C60:D60"/>
    <mergeCell ref="C42:D42"/>
    <mergeCell ref="E42:F42"/>
    <mergeCell ref="G42:S42"/>
    <mergeCell ref="C43:D43"/>
    <mergeCell ref="E43:F43"/>
    <mergeCell ref="G43:S43"/>
    <mergeCell ref="U42:W42"/>
    <mergeCell ref="U43:W43"/>
    <mergeCell ref="AC40:AE40"/>
    <mergeCell ref="AF40:AK40"/>
    <mergeCell ref="AC41:AE41"/>
    <mergeCell ref="E55:F55"/>
    <mergeCell ref="E56:F56"/>
    <mergeCell ref="E58:F58"/>
    <mergeCell ref="E59:F59"/>
    <mergeCell ref="E60:F60"/>
    <mergeCell ref="Y67:AB67"/>
    <mergeCell ref="AC67:AE67"/>
    <mergeCell ref="AF67:AK67"/>
    <mergeCell ref="C69:D69"/>
    <mergeCell ref="E69:F69"/>
    <mergeCell ref="G69:S69"/>
    <mergeCell ref="U69:W69"/>
    <mergeCell ref="Y69:AB69"/>
    <mergeCell ref="AC69:AE69"/>
    <mergeCell ref="AF69:AK69"/>
    <mergeCell ref="C64:D64"/>
    <mergeCell ref="E64:F64"/>
    <mergeCell ref="G64:S64"/>
    <mergeCell ref="U64:W64"/>
    <mergeCell ref="Y64:AB64"/>
    <mergeCell ref="AC64:AE64"/>
    <mergeCell ref="AF64:AK64"/>
    <mergeCell ref="E66:F66"/>
    <mergeCell ref="C65:D65"/>
    <mergeCell ref="E65:F65"/>
    <mergeCell ref="C68:D68"/>
    <mergeCell ref="E68:F68"/>
    <mergeCell ref="Y68:AB68"/>
    <mergeCell ref="AC68:AE68"/>
    <mergeCell ref="AF68:AK68"/>
    <mergeCell ref="Y70:AB70"/>
    <mergeCell ref="AC70:AE70"/>
    <mergeCell ref="AF70:AK70"/>
    <mergeCell ref="AF71:AK71"/>
    <mergeCell ref="Y76:AB76"/>
    <mergeCell ref="AC76:AE76"/>
    <mergeCell ref="AF76:AK76"/>
    <mergeCell ref="Y74:AB74"/>
    <mergeCell ref="AC74:AE74"/>
    <mergeCell ref="AF74:AK74"/>
    <mergeCell ref="Y75:AB75"/>
    <mergeCell ref="AC75:AE75"/>
    <mergeCell ref="AF75:AK75"/>
    <mergeCell ref="E76:F76"/>
    <mergeCell ref="E71:F71"/>
    <mergeCell ref="C77:D77"/>
    <mergeCell ref="E77:F77"/>
    <mergeCell ref="G77:S77"/>
    <mergeCell ref="U77:W77"/>
    <mergeCell ref="Y77:AB77"/>
    <mergeCell ref="AC77:AE77"/>
    <mergeCell ref="AF77:AK77"/>
    <mergeCell ref="C78:D78"/>
    <mergeCell ref="E78:F78"/>
    <mergeCell ref="G78:S78"/>
    <mergeCell ref="U78:W78"/>
    <mergeCell ref="Y78:AB78"/>
    <mergeCell ref="AC78:AE78"/>
    <mergeCell ref="AF78:AK78"/>
    <mergeCell ref="U82:W82"/>
    <mergeCell ref="Y82:AB82"/>
    <mergeCell ref="AC82:AE82"/>
    <mergeCell ref="AF82:AK82"/>
    <mergeCell ref="C82:D82"/>
    <mergeCell ref="E82:F82"/>
    <mergeCell ref="G82:S82"/>
    <mergeCell ref="C81:D81"/>
    <mergeCell ref="E81:F81"/>
    <mergeCell ref="G81:S81"/>
    <mergeCell ref="U81:W81"/>
    <mergeCell ref="Y81:AB81"/>
    <mergeCell ref="AC81:AE81"/>
    <mergeCell ref="AF81:AK81"/>
    <mergeCell ref="C79:D79"/>
    <mergeCell ref="E79:F79"/>
    <mergeCell ref="G79:S79"/>
    <mergeCell ref="U79:W79"/>
    <mergeCell ref="Y94:AB94"/>
    <mergeCell ref="AC94:AE94"/>
    <mergeCell ref="AF94:AK94"/>
    <mergeCell ref="AF166:AK166"/>
    <mergeCell ref="AF160:AK160"/>
    <mergeCell ref="Y166:AB166"/>
    <mergeCell ref="AC166:AE166"/>
    <mergeCell ref="Y170:AB170"/>
    <mergeCell ref="AC95:AE95"/>
    <mergeCell ref="AC103:AE103"/>
    <mergeCell ref="Y168:AB168"/>
    <mergeCell ref="AF96:AK96"/>
    <mergeCell ref="AC102:AE102"/>
    <mergeCell ref="AC107:AE107"/>
    <mergeCell ref="AC160:AE160"/>
    <mergeCell ref="AC126:AE126"/>
    <mergeCell ref="AC104:AE104"/>
    <mergeCell ref="AC99:AE99"/>
    <mergeCell ref="AF99:AK99"/>
    <mergeCell ref="Y107:AB107"/>
    <mergeCell ref="AC105:AE105"/>
    <mergeCell ref="AC106:AE106"/>
    <mergeCell ref="AC108:AE108"/>
    <mergeCell ref="AF108:AK108"/>
    <mergeCell ref="AC113:AE113"/>
    <mergeCell ref="AF113:AK113"/>
    <mergeCell ref="AC110:AE110"/>
    <mergeCell ref="AF110:AK110"/>
    <mergeCell ref="AC111:AE111"/>
    <mergeCell ref="AF111:AK111"/>
    <mergeCell ref="AC112:AE112"/>
    <mergeCell ref="AF112:AK112"/>
    <mergeCell ref="AF85:AK85"/>
    <mergeCell ref="G85:S85"/>
    <mergeCell ref="E88:F88"/>
    <mergeCell ref="C88:D88"/>
    <mergeCell ref="G87:S87"/>
    <mergeCell ref="G88:S88"/>
    <mergeCell ref="AC88:AE88"/>
    <mergeCell ref="AF88:AK88"/>
    <mergeCell ref="C86:D86"/>
    <mergeCell ref="E87:F87"/>
    <mergeCell ref="G86:S86"/>
    <mergeCell ref="E86:F86"/>
    <mergeCell ref="Y86:AB86"/>
    <mergeCell ref="AC86:AE86"/>
    <mergeCell ref="C102:D102"/>
    <mergeCell ref="U99:W99"/>
    <mergeCell ref="AF86:AK86"/>
    <mergeCell ref="AF87:AK87"/>
    <mergeCell ref="Y87:AB87"/>
    <mergeCell ref="AC87:AE87"/>
    <mergeCell ref="AC98:AE98"/>
    <mergeCell ref="AF98:AK98"/>
    <mergeCell ref="Y89:AB89"/>
    <mergeCell ref="Y90:AB90"/>
    <mergeCell ref="U91:W91"/>
    <mergeCell ref="Y91:AB91"/>
    <mergeCell ref="Y88:AB88"/>
    <mergeCell ref="AC96:AE96"/>
    <mergeCell ref="G98:S98"/>
    <mergeCell ref="C98:D98"/>
    <mergeCell ref="E96:F96"/>
    <mergeCell ref="U97:W97"/>
    <mergeCell ref="U101:W101"/>
    <mergeCell ref="U102:W102"/>
    <mergeCell ref="U103:W103"/>
    <mergeCell ref="Y106:AB106"/>
    <mergeCell ref="U104:W104"/>
    <mergeCell ref="U116:W116"/>
    <mergeCell ref="Y116:AB116"/>
    <mergeCell ref="AC116:AE116"/>
    <mergeCell ref="AF101:AK101"/>
    <mergeCell ref="U105:W105"/>
    <mergeCell ref="Y103:AB103"/>
    <mergeCell ref="U106:W106"/>
    <mergeCell ref="AF102:AK102"/>
    <mergeCell ref="E113:F113"/>
    <mergeCell ref="C114:D114"/>
    <mergeCell ref="E114:F114"/>
    <mergeCell ref="AC114:AE114"/>
    <mergeCell ref="AF114:AK114"/>
    <mergeCell ref="C109:D109"/>
    <mergeCell ref="E109:F109"/>
    <mergeCell ref="AC109:AE109"/>
    <mergeCell ref="AF109:AK109"/>
    <mergeCell ref="U107:W107"/>
    <mergeCell ref="C103:D103"/>
    <mergeCell ref="E106:F106"/>
    <mergeCell ref="C101:D101"/>
    <mergeCell ref="E101:F101"/>
    <mergeCell ref="G101:S101"/>
    <mergeCell ref="G106:S106"/>
    <mergeCell ref="C105:D105"/>
    <mergeCell ref="C106:D106"/>
    <mergeCell ref="G102:S102"/>
    <mergeCell ref="C84:D84"/>
    <mergeCell ref="E84:F84"/>
    <mergeCell ref="G84:S84"/>
    <mergeCell ref="U84:W84"/>
    <mergeCell ref="Y84:AB84"/>
    <mergeCell ref="AC84:AE84"/>
    <mergeCell ref="AF84:AK84"/>
    <mergeCell ref="C232:S232"/>
    <mergeCell ref="C173:D173"/>
    <mergeCell ref="E173:F173"/>
    <mergeCell ref="G173:S173"/>
    <mergeCell ref="U173:W173"/>
    <mergeCell ref="Y173:AB173"/>
    <mergeCell ref="AC173:AE173"/>
    <mergeCell ref="AF173:AK173"/>
    <mergeCell ref="G175:S175"/>
    <mergeCell ref="U175:W175"/>
    <mergeCell ref="Y175:AB175"/>
    <mergeCell ref="AC175:AE175"/>
    <mergeCell ref="AF175:AK175"/>
    <mergeCell ref="AF104:AK104"/>
    <mergeCell ref="AF105:AK105"/>
    <mergeCell ref="AF106:AK106"/>
    <mergeCell ref="E105:F105"/>
    <mergeCell ref="Y99:AB99"/>
    <mergeCell ref="C100:D100"/>
    <mergeCell ref="E100:F100"/>
    <mergeCell ref="G100:S100"/>
    <mergeCell ref="U100:W100"/>
    <mergeCell ref="Y100:AB100"/>
    <mergeCell ref="AC100:AE100"/>
    <mergeCell ref="AF100:AK100"/>
  </mergeCells>
  <phoneticPr fontId="0" type="noConversion"/>
  <hyperlinks>
    <hyperlink ref="AN77" r:id="rId1"/>
    <hyperlink ref="AN208" r:id="rId2"/>
  </hyperlinks>
  <pageMargins left="0.98425196850393704" right="7.874015748031496E-2" top="0.39370078740157483" bottom="0.19685039370078741" header="0.19685039370078741" footer="7.874015748031496E-2"/>
  <pageSetup paperSize="9" scale="60" orientation="portrait" r:id="rId3"/>
  <headerFooter alignWithMargins="0">
    <oddFooter>&amp;L&amp;8&amp;P / &amp;N&amp;R&amp;8&amp;F  / &amp;A</oddFooter>
  </headerFooter>
  <rowBreaks count="1" manualBreakCount="1">
    <brk id="169" min="1" max="36" man="1"/>
  </rowBreaks>
  <drawing r:id="rId4"/>
  <legacyDrawing r:id="rId5"/>
  <controls>
    <mc:AlternateContent xmlns:mc="http://schemas.openxmlformats.org/markup-compatibility/2006">
      <mc:Choice Requires="x14">
        <control shapeId="11271" r:id="rId6" name="OptionButton2">
          <controlPr defaultSize="0" autoLine="0" linkedCell="AL16" r:id="rId7">
            <anchor moveWithCells="1">
              <from>
                <xdr:col>25</xdr:col>
                <xdr:colOff>57150</xdr:colOff>
                <xdr:row>14</xdr:row>
                <xdr:rowOff>38100</xdr:rowOff>
              </from>
              <to>
                <xdr:col>32</xdr:col>
                <xdr:colOff>66675</xdr:colOff>
                <xdr:row>16</xdr:row>
                <xdr:rowOff>38100</xdr:rowOff>
              </to>
            </anchor>
          </controlPr>
        </control>
      </mc:Choice>
      <mc:Fallback>
        <control shapeId="11271" r:id="rId6" name="OptionButton2"/>
      </mc:Fallback>
    </mc:AlternateContent>
    <mc:AlternateContent xmlns:mc="http://schemas.openxmlformats.org/markup-compatibility/2006">
      <mc:Choice Requires="x14">
        <control shapeId="11270" r:id="rId8" name="OptionButton1">
          <controlPr defaultSize="0" autoLine="0" r:id="rId9">
            <anchor moveWithCells="1">
              <from>
                <xdr:col>15</xdr:col>
                <xdr:colOff>28575</xdr:colOff>
                <xdr:row>14</xdr:row>
                <xdr:rowOff>38100</xdr:rowOff>
              </from>
              <to>
                <xdr:col>21</xdr:col>
                <xdr:colOff>133350</xdr:colOff>
                <xdr:row>16</xdr:row>
                <xdr:rowOff>38100</xdr:rowOff>
              </to>
            </anchor>
          </controlPr>
        </control>
      </mc:Choice>
      <mc:Fallback>
        <control shapeId="11270" r:id="rId8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AV140"/>
  <sheetViews>
    <sheetView showGridLines="0" view="pageBreakPreview" topLeftCell="E1" zoomScaleNormal="90" zoomScaleSheetLayoutView="100" workbookViewId="0">
      <selection activeCell="AF31" sqref="AF31:AH31"/>
    </sheetView>
  </sheetViews>
  <sheetFormatPr defaultColWidth="9.140625" defaultRowHeight="12" customHeight="1"/>
  <cols>
    <col min="1" max="1" width="2.28515625" style="3" customWidth="1"/>
    <col min="2" max="2" width="4.42578125" style="2" customWidth="1"/>
    <col min="3" max="5" width="3.28515625" style="2" customWidth="1"/>
    <col min="6" max="11" width="3.28515625" style="30" customWidth="1"/>
    <col min="12" max="40" width="3.28515625" style="3" customWidth="1"/>
    <col min="41" max="41" width="3.28515625" style="3" hidden="1" customWidth="1"/>
    <col min="42" max="47" width="3.28515625" style="3" customWidth="1"/>
    <col min="48" max="48" width="3.28515625" style="5" customWidth="1"/>
    <col min="49" max="49" width="7.140625" style="3" customWidth="1"/>
    <col min="50" max="57" width="3.28515625" style="3" customWidth="1"/>
    <col min="58" max="16384" width="9.140625" style="3"/>
  </cols>
  <sheetData>
    <row r="1" spans="2:48" ht="6.75" customHeight="1">
      <c r="F1" s="3"/>
      <c r="G1" s="3"/>
      <c r="H1" s="3"/>
      <c r="I1" s="3"/>
      <c r="J1" s="3"/>
      <c r="K1" s="3"/>
      <c r="AJ1" s="4"/>
    </row>
    <row r="2" spans="2:48" ht="12.75" customHeight="1">
      <c r="B2" s="4"/>
      <c r="C2" s="4"/>
      <c r="D2" s="4"/>
      <c r="E2" s="4"/>
      <c r="F2" s="3"/>
      <c r="G2" s="3"/>
      <c r="H2" s="3"/>
      <c r="I2" s="3"/>
      <c r="J2" s="3"/>
      <c r="K2" s="3"/>
      <c r="M2" s="6"/>
      <c r="N2" s="171" t="s">
        <v>23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8"/>
      <c r="AH2" s="7"/>
      <c r="AI2" s="7"/>
      <c r="AJ2" s="7"/>
      <c r="AK2" s="7"/>
      <c r="AL2" s="8"/>
      <c r="AM2" s="8"/>
      <c r="AN2" s="8"/>
    </row>
    <row r="3" spans="2:48" ht="12" customHeight="1">
      <c r="B3" s="4"/>
      <c r="C3" s="4"/>
      <c r="D3" s="4"/>
      <c r="E3" s="4"/>
      <c r="F3" s="3"/>
      <c r="G3" s="3"/>
      <c r="H3" s="3"/>
      <c r="I3" s="3"/>
      <c r="J3" s="3"/>
      <c r="K3" s="3"/>
      <c r="M3" s="9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67"/>
      <c r="AH3" s="67"/>
      <c r="AI3" s="67"/>
      <c r="AJ3" s="67"/>
      <c r="AK3" s="67"/>
      <c r="AL3" s="67"/>
      <c r="AM3" s="67"/>
      <c r="AN3" s="67"/>
    </row>
    <row r="4" spans="2:48" ht="4.5" customHeight="1">
      <c r="B4" s="4"/>
      <c r="C4" s="4"/>
      <c r="D4" s="4"/>
      <c r="E4" s="4"/>
      <c r="F4" s="3"/>
      <c r="G4" s="3"/>
      <c r="H4" s="3"/>
      <c r="I4" s="9"/>
      <c r="J4" s="3"/>
      <c r="K4" s="3"/>
    </row>
    <row r="5" spans="2:48" s="8" customFormat="1" ht="13.5" customHeight="1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0"/>
      <c r="AA5" s="10"/>
      <c r="AB5" s="10"/>
      <c r="AC5" s="10"/>
      <c r="AD5" s="10"/>
      <c r="AE5" s="173" t="s">
        <v>22</v>
      </c>
      <c r="AF5" s="173"/>
      <c r="AG5" s="173"/>
      <c r="AH5" s="173"/>
      <c r="AI5" s="173"/>
      <c r="AJ5" s="173"/>
      <c r="AK5" s="173"/>
      <c r="AL5" s="173"/>
      <c r="AM5" s="173"/>
      <c r="AN5" s="173"/>
      <c r="AV5" s="11"/>
    </row>
    <row r="6" spans="2:48" ht="5.25" customHeight="1">
      <c r="B6" s="1"/>
      <c r="C6" s="1"/>
      <c r="D6" s="1"/>
      <c r="E6" s="1"/>
      <c r="F6" s="12"/>
      <c r="G6" s="12"/>
      <c r="H6" s="12"/>
      <c r="I6" s="12"/>
      <c r="J6" s="12"/>
      <c r="K6" s="12"/>
      <c r="L6" s="13"/>
      <c r="M6" s="14"/>
    </row>
    <row r="7" spans="2:48" s="4" customFormat="1" ht="12" customHeight="1">
      <c r="B7" s="15" t="s">
        <v>0</v>
      </c>
      <c r="C7" s="2"/>
      <c r="D7" s="2"/>
      <c r="E7" s="2"/>
      <c r="F7" s="2"/>
      <c r="G7" s="2"/>
      <c r="H7" s="2"/>
      <c r="I7" s="2"/>
      <c r="X7" s="2"/>
      <c r="Y7" s="2"/>
      <c r="Z7" s="2"/>
      <c r="AA7" s="2"/>
      <c r="AB7" s="2"/>
      <c r="AE7" s="15" t="s">
        <v>2</v>
      </c>
      <c r="AN7" s="16"/>
      <c r="AV7" s="17"/>
    </row>
    <row r="8" spans="2:48" s="4" customFormat="1" ht="14.1" customHeight="1"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6"/>
      <c r="AE8" s="177"/>
      <c r="AF8" s="178"/>
      <c r="AG8" s="178"/>
      <c r="AH8" s="178"/>
      <c r="AI8" s="178"/>
      <c r="AJ8" s="178"/>
      <c r="AK8" s="178"/>
      <c r="AL8" s="178"/>
      <c r="AM8" s="178"/>
      <c r="AN8" s="179"/>
      <c r="AV8" s="17"/>
    </row>
    <row r="9" spans="2:48" s="20" customFormat="1" ht="5.25" customHeight="1">
      <c r="B9" s="18"/>
      <c r="C9" s="18"/>
      <c r="D9" s="18"/>
      <c r="E9" s="18"/>
      <c r="F9" s="19"/>
      <c r="G9" s="19"/>
      <c r="H9" s="19"/>
      <c r="I9" s="19"/>
      <c r="J9" s="19"/>
      <c r="K9" s="19"/>
      <c r="AV9" s="23"/>
    </row>
    <row r="10" spans="2:48" s="4" customFormat="1" ht="12" customHeight="1">
      <c r="B10" s="15" t="s">
        <v>12</v>
      </c>
      <c r="C10" s="2"/>
      <c r="D10" s="2"/>
      <c r="E10" s="2"/>
      <c r="X10" s="15" t="s">
        <v>10</v>
      </c>
      <c r="Z10" s="2"/>
      <c r="AA10" s="2"/>
      <c r="AB10" s="2"/>
      <c r="AC10" s="2"/>
      <c r="AD10" s="2"/>
      <c r="AF10" s="2"/>
      <c r="AG10" s="25"/>
      <c r="AL10" s="26"/>
      <c r="AM10" s="24" t="s">
        <v>11</v>
      </c>
      <c r="AN10" s="27"/>
      <c r="AV10" s="17"/>
    </row>
    <row r="11" spans="2:48" ht="14.1" customHeight="1"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4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5"/>
      <c r="AM11" s="180" t="s">
        <v>8</v>
      </c>
      <c r="AN11" s="181"/>
    </row>
    <row r="12" spans="2:48" s="20" customFormat="1" ht="6.75" customHeight="1">
      <c r="B12" s="18"/>
      <c r="C12" s="18"/>
      <c r="D12" s="18"/>
      <c r="E12" s="18"/>
      <c r="F12" s="19"/>
      <c r="G12" s="19"/>
      <c r="H12" s="19"/>
      <c r="I12" s="19"/>
      <c r="J12" s="19"/>
      <c r="K12" s="19"/>
      <c r="X12" s="21"/>
      <c r="AK12" s="22"/>
      <c r="AL12" s="8"/>
      <c r="AM12" s="8"/>
      <c r="AN12" s="8"/>
      <c r="AV12" s="23"/>
    </row>
    <row r="13" spans="2:48" s="4" customFormat="1" ht="12" customHeight="1">
      <c r="B13" s="24" t="s">
        <v>9</v>
      </c>
      <c r="F13" s="2"/>
      <c r="G13" s="2"/>
      <c r="H13" s="2"/>
      <c r="I13" s="2"/>
      <c r="X13" s="15" t="s">
        <v>17</v>
      </c>
      <c r="AA13" s="2"/>
      <c r="AG13" s="15" t="s">
        <v>1</v>
      </c>
      <c r="AJ13" s="2"/>
      <c r="AV13" s="17"/>
    </row>
    <row r="14" spans="2:48" s="4" customFormat="1" ht="14.1" customHeight="1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46"/>
      <c r="Y14" s="147"/>
      <c r="Z14" s="147"/>
      <c r="AA14" s="147"/>
      <c r="AB14" s="147"/>
      <c r="AC14" s="147"/>
      <c r="AD14" s="147"/>
      <c r="AE14" s="147"/>
      <c r="AF14" s="148"/>
      <c r="AG14" s="146"/>
      <c r="AH14" s="147"/>
      <c r="AI14" s="147"/>
      <c r="AJ14" s="147"/>
      <c r="AK14" s="147"/>
      <c r="AL14" s="147"/>
      <c r="AM14" s="147"/>
      <c r="AN14" s="148"/>
      <c r="AV14" s="17"/>
    </row>
    <row r="15" spans="2:48" ht="6" customHeight="1"/>
    <row r="16" spans="2:48" ht="13.5" customHeight="1">
      <c r="B16" s="2" t="s">
        <v>24</v>
      </c>
      <c r="AO16" s="63" t="b">
        <v>0</v>
      </c>
    </row>
    <row r="17" spans="1:48" ht="6" customHeight="1"/>
    <row r="18" spans="1:48" ht="12.6" customHeight="1">
      <c r="B18" s="57" t="s">
        <v>20</v>
      </c>
      <c r="C18" s="58"/>
      <c r="D18" s="58"/>
      <c r="E18" s="58"/>
      <c r="F18" s="58"/>
      <c r="G18" s="58"/>
      <c r="H18" s="58"/>
      <c r="I18" s="58"/>
      <c r="J18" s="58"/>
      <c r="K18" s="149" t="s">
        <v>16</v>
      </c>
      <c r="L18" s="150"/>
      <c r="M18" s="150"/>
      <c r="N18" s="150"/>
      <c r="O18" s="150"/>
      <c r="P18" s="151"/>
      <c r="Q18" s="155" t="s">
        <v>19</v>
      </c>
      <c r="R18" s="156"/>
      <c r="S18" s="156"/>
      <c r="T18" s="156"/>
      <c r="U18" s="156"/>
      <c r="V18" s="156"/>
      <c r="W18" s="156"/>
      <c r="X18" s="156"/>
      <c r="Y18" s="159" t="s">
        <v>18</v>
      </c>
      <c r="Z18" s="160"/>
      <c r="AA18" s="160"/>
      <c r="AB18" s="160"/>
      <c r="AC18" s="160"/>
      <c r="AD18" s="160"/>
      <c r="AE18" s="160"/>
      <c r="AF18" s="160"/>
      <c r="AG18" s="160"/>
      <c r="AH18" s="160"/>
      <c r="AI18" s="161"/>
      <c r="AJ18" s="165">
        <f>(((1+W23+W20+W21)*(1+W22)*(1+W24))/(1-W25))-1</f>
        <v>0.25359911629566145</v>
      </c>
      <c r="AK18" s="166"/>
      <c r="AL18" s="166"/>
      <c r="AM18" s="166"/>
      <c r="AN18" s="167"/>
    </row>
    <row r="19" spans="1:48" ht="12.6" customHeight="1">
      <c r="B19" s="59"/>
      <c r="C19" s="60"/>
      <c r="D19" s="60"/>
      <c r="E19" s="60"/>
      <c r="F19" s="60"/>
      <c r="G19" s="60"/>
      <c r="H19" s="60"/>
      <c r="I19" s="60"/>
      <c r="J19" s="60"/>
      <c r="K19" s="152"/>
      <c r="L19" s="153"/>
      <c r="M19" s="153"/>
      <c r="N19" s="153"/>
      <c r="O19" s="153"/>
      <c r="P19" s="154"/>
      <c r="Q19" s="157"/>
      <c r="R19" s="158"/>
      <c r="S19" s="158"/>
      <c r="T19" s="158"/>
      <c r="U19" s="158"/>
      <c r="V19" s="158"/>
      <c r="W19" s="158"/>
      <c r="X19" s="158"/>
      <c r="Y19" s="162"/>
      <c r="Z19" s="163"/>
      <c r="AA19" s="163"/>
      <c r="AB19" s="163"/>
      <c r="AC19" s="163"/>
      <c r="AD19" s="163"/>
      <c r="AE19" s="163"/>
      <c r="AF19" s="163"/>
      <c r="AG19" s="163"/>
      <c r="AH19" s="163"/>
      <c r="AI19" s="164"/>
      <c r="AJ19" s="168"/>
      <c r="AK19" s="169"/>
      <c r="AL19" s="169"/>
      <c r="AM19" s="169"/>
      <c r="AN19" s="170"/>
    </row>
    <row r="20" spans="1:48" ht="12.6" customHeight="1">
      <c r="B20" s="32" t="s">
        <v>36</v>
      </c>
      <c r="C20" s="33"/>
      <c r="D20" s="33"/>
      <c r="E20" s="33"/>
      <c r="F20" s="33"/>
      <c r="G20" s="33"/>
      <c r="H20" s="33"/>
      <c r="I20" s="33"/>
      <c r="J20" s="33"/>
      <c r="K20" s="46" t="s">
        <v>15</v>
      </c>
      <c r="L20" s="199">
        <v>3.2000000000000002E-3</v>
      </c>
      <c r="M20" s="199"/>
      <c r="N20" s="44" t="s">
        <v>14</v>
      </c>
      <c r="O20" s="199">
        <v>7.4000000000000003E-3</v>
      </c>
      <c r="P20" s="200"/>
      <c r="Q20" s="41" t="s">
        <v>25</v>
      </c>
      <c r="R20" s="34"/>
      <c r="S20" s="34"/>
      <c r="T20" s="34"/>
      <c r="U20" s="34"/>
      <c r="V20" s="34"/>
      <c r="W20" s="201">
        <v>7.4000000000000003E-3</v>
      </c>
      <c r="X20" s="201"/>
      <c r="Y20" s="203" t="s">
        <v>50</v>
      </c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5"/>
      <c r="AT20" s="5"/>
      <c r="AV20" s="3"/>
    </row>
    <row r="21" spans="1:48" ht="12.6" customHeight="1">
      <c r="B21" s="35" t="s">
        <v>41</v>
      </c>
      <c r="C21" s="36"/>
      <c r="D21" s="36"/>
      <c r="E21" s="36"/>
      <c r="F21" s="36"/>
      <c r="G21" s="36"/>
      <c r="H21" s="36"/>
      <c r="I21" s="36"/>
      <c r="J21" s="36"/>
      <c r="K21" s="47" t="s">
        <v>15</v>
      </c>
      <c r="L21" s="195">
        <v>5.0000000000000001E-3</v>
      </c>
      <c r="M21" s="195"/>
      <c r="N21" s="45" t="s">
        <v>14</v>
      </c>
      <c r="O21" s="195">
        <v>9.7000000000000003E-3</v>
      </c>
      <c r="P21" s="196"/>
      <c r="Q21" s="42" t="s">
        <v>26</v>
      </c>
      <c r="R21" s="37"/>
      <c r="S21" s="37"/>
      <c r="T21" s="37"/>
      <c r="U21" s="37"/>
      <c r="V21" s="37"/>
      <c r="W21" s="197">
        <v>9.7000000000000003E-3</v>
      </c>
      <c r="X21" s="197"/>
      <c r="Y21" s="206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8"/>
      <c r="AT21" s="5"/>
      <c r="AV21" s="3"/>
    </row>
    <row r="22" spans="1:48" ht="12.6" customHeight="1">
      <c r="B22" s="35" t="s">
        <v>37</v>
      </c>
      <c r="C22" s="36"/>
      <c r="D22" s="36"/>
      <c r="E22" s="36"/>
      <c r="F22" s="36"/>
      <c r="G22" s="36"/>
      <c r="H22" s="36"/>
      <c r="I22" s="36"/>
      <c r="J22" s="36"/>
      <c r="K22" s="47" t="s">
        <v>15</v>
      </c>
      <c r="L22" s="195">
        <v>1.0200000000000001E-2</v>
      </c>
      <c r="M22" s="195"/>
      <c r="N22" s="45" t="s">
        <v>14</v>
      </c>
      <c r="O22" s="195">
        <v>1.21E-2</v>
      </c>
      <c r="P22" s="196"/>
      <c r="Q22" s="42" t="s">
        <v>27</v>
      </c>
      <c r="R22" s="37"/>
      <c r="S22" s="37"/>
      <c r="T22" s="37"/>
      <c r="U22" s="37"/>
      <c r="V22" s="37"/>
      <c r="W22" s="197">
        <v>1.21E-2</v>
      </c>
      <c r="X22" s="197"/>
      <c r="Y22" s="206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8"/>
      <c r="AT22" s="5"/>
      <c r="AV22" s="3"/>
    </row>
    <row r="23" spans="1:48" ht="12.6" customHeight="1">
      <c r="B23" s="35" t="s">
        <v>38</v>
      </c>
      <c r="C23" s="36"/>
      <c r="D23" s="36"/>
      <c r="E23" s="36"/>
      <c r="F23" s="36"/>
      <c r="G23" s="36"/>
      <c r="H23" s="36"/>
      <c r="I23" s="36"/>
      <c r="J23" s="36"/>
      <c r="K23" s="47" t="s">
        <v>15</v>
      </c>
      <c r="L23" s="195">
        <v>3.7999999999999999E-2</v>
      </c>
      <c r="M23" s="195"/>
      <c r="N23" s="45" t="s">
        <v>14</v>
      </c>
      <c r="O23" s="195">
        <v>4.6699999999999998E-2</v>
      </c>
      <c r="P23" s="196"/>
      <c r="Q23" s="42" t="s">
        <v>28</v>
      </c>
      <c r="R23" s="37"/>
      <c r="S23" s="37"/>
      <c r="T23" s="37"/>
      <c r="U23" s="37"/>
      <c r="V23" s="37"/>
      <c r="W23" s="197">
        <v>4.6699999999999998E-2</v>
      </c>
      <c r="X23" s="197"/>
      <c r="Y23" s="206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8"/>
      <c r="AT23" s="5"/>
      <c r="AV23" s="3"/>
    </row>
    <row r="24" spans="1:48" ht="12.6" customHeight="1">
      <c r="B24" s="35" t="s">
        <v>39</v>
      </c>
      <c r="C24" s="36"/>
      <c r="D24" s="36"/>
      <c r="E24" s="36"/>
      <c r="F24" s="36"/>
      <c r="G24" s="36"/>
      <c r="H24" s="36"/>
      <c r="I24" s="36"/>
      <c r="J24" s="36"/>
      <c r="K24" s="47" t="s">
        <v>15</v>
      </c>
      <c r="L24" s="195">
        <v>6.6400000000000001E-2</v>
      </c>
      <c r="M24" s="195"/>
      <c r="N24" s="45" t="s">
        <v>14</v>
      </c>
      <c r="O24" s="195">
        <v>8.6900000000000005E-2</v>
      </c>
      <c r="P24" s="196"/>
      <c r="Q24" s="42" t="s">
        <v>29</v>
      </c>
      <c r="R24" s="37"/>
      <c r="S24" s="37"/>
      <c r="T24" s="37"/>
      <c r="U24" s="37"/>
      <c r="V24" s="37"/>
      <c r="W24" s="197">
        <v>8.6900000000000005E-2</v>
      </c>
      <c r="X24" s="197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8"/>
      <c r="AT24" s="5"/>
      <c r="AV24" s="3"/>
    </row>
    <row r="25" spans="1:48" ht="12.6" customHeight="1">
      <c r="B25" s="38" t="s">
        <v>40</v>
      </c>
      <c r="C25" s="39"/>
      <c r="D25" s="39"/>
      <c r="E25" s="39"/>
      <c r="F25" s="39"/>
      <c r="G25" s="39"/>
      <c r="H25" s="39"/>
      <c r="I25" s="39"/>
      <c r="J25" s="39"/>
      <c r="K25" s="182" t="s">
        <v>47</v>
      </c>
      <c r="L25" s="183"/>
      <c r="M25" s="183"/>
      <c r="N25" s="183"/>
      <c r="O25" s="183"/>
      <c r="P25" s="184"/>
      <c r="Q25" s="43" t="s">
        <v>30</v>
      </c>
      <c r="R25" s="40"/>
      <c r="S25" s="40"/>
      <c r="T25" s="40"/>
      <c r="U25" s="40"/>
      <c r="V25" s="40"/>
      <c r="W25" s="185">
        <v>6.6500000000000004E-2</v>
      </c>
      <c r="X25" s="185"/>
      <c r="Y25" s="209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1"/>
      <c r="AT25" s="5"/>
      <c r="AV25" s="3"/>
    </row>
    <row r="26" spans="1:48" ht="6" customHeight="1"/>
    <row r="27" spans="1:48" ht="12" customHeight="1">
      <c r="B27" s="187" t="s">
        <v>3</v>
      </c>
      <c r="C27" s="48"/>
      <c r="D27" s="49"/>
      <c r="E27" s="50"/>
      <c r="F27" s="49"/>
      <c r="G27" s="155" t="s">
        <v>4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90"/>
      <c r="T27" s="155" t="s">
        <v>5</v>
      </c>
      <c r="U27" s="190"/>
      <c r="V27" s="155" t="s">
        <v>6</v>
      </c>
      <c r="W27" s="156"/>
      <c r="X27" s="190"/>
      <c r="Y27" s="238" t="s">
        <v>31</v>
      </c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40"/>
    </row>
    <row r="28" spans="1:48" ht="12" customHeight="1">
      <c r="A28" s="26"/>
      <c r="B28" s="188"/>
      <c r="C28" s="62" t="s">
        <v>43</v>
      </c>
      <c r="D28" s="51"/>
      <c r="E28" s="241" t="s">
        <v>44</v>
      </c>
      <c r="F28" s="242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  <c r="T28" s="191"/>
      <c r="U28" s="193"/>
      <c r="V28" s="191"/>
      <c r="W28" s="192"/>
      <c r="X28" s="193"/>
      <c r="Y28" s="238" t="s">
        <v>45</v>
      </c>
      <c r="Z28" s="239"/>
      <c r="AA28" s="239"/>
      <c r="AB28" s="239"/>
      <c r="AC28" s="239"/>
      <c r="AD28" s="239"/>
      <c r="AE28" s="239"/>
      <c r="AF28" s="243" t="s">
        <v>46</v>
      </c>
      <c r="AG28" s="239"/>
      <c r="AH28" s="239"/>
      <c r="AI28" s="239"/>
      <c r="AJ28" s="239"/>
      <c r="AK28" s="239"/>
      <c r="AL28" s="239"/>
      <c r="AM28" s="239"/>
      <c r="AN28" s="240"/>
    </row>
    <row r="29" spans="1:48" ht="12" customHeight="1">
      <c r="A29" s="26"/>
      <c r="B29" s="189"/>
      <c r="C29" s="52"/>
      <c r="D29" s="53"/>
      <c r="E29" s="54"/>
      <c r="F29" s="53"/>
      <c r="G29" s="15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94"/>
      <c r="T29" s="157"/>
      <c r="U29" s="194"/>
      <c r="V29" s="157"/>
      <c r="W29" s="158"/>
      <c r="X29" s="194"/>
      <c r="Y29" s="157" t="s">
        <v>21</v>
      </c>
      <c r="Z29" s="158"/>
      <c r="AA29" s="194"/>
      <c r="AB29" s="157" t="s">
        <v>32</v>
      </c>
      <c r="AC29" s="158"/>
      <c r="AD29" s="158"/>
      <c r="AE29" s="158"/>
      <c r="AF29" s="244" t="s">
        <v>21</v>
      </c>
      <c r="AG29" s="158"/>
      <c r="AH29" s="194"/>
      <c r="AI29" s="245" t="s">
        <v>32</v>
      </c>
      <c r="AJ29" s="246"/>
      <c r="AK29" s="246"/>
      <c r="AL29" s="246"/>
      <c r="AM29" s="246"/>
      <c r="AN29" s="247"/>
    </row>
    <row r="30" spans="1:48" ht="67.5" customHeight="1">
      <c r="A30" s="26"/>
      <c r="B30" s="64">
        <v>1</v>
      </c>
      <c r="C30" s="228" t="s">
        <v>55</v>
      </c>
      <c r="D30" s="229"/>
      <c r="E30" s="228" t="s">
        <v>56</v>
      </c>
      <c r="F30" s="229"/>
      <c r="G30" s="340" t="s">
        <v>58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2"/>
      <c r="T30" s="338" t="s">
        <v>57</v>
      </c>
      <c r="U30" s="339"/>
      <c r="V30" s="272">
        <v>1</v>
      </c>
      <c r="W30" s="273"/>
      <c r="X30" s="274"/>
      <c r="Y30" s="352">
        <v>10</v>
      </c>
      <c r="Z30" s="352"/>
      <c r="AA30" s="352"/>
      <c r="AB30" s="356">
        <f t="shared" ref="AB30:AB61" si="0">IF(T30="","",ROUND(V30*Y30,2))</f>
        <v>10</v>
      </c>
      <c r="AC30" s="356"/>
      <c r="AD30" s="356"/>
      <c r="AE30" s="223"/>
      <c r="AF30" s="226">
        <f>IF(T30="","",ROUND(Y30*(1+$AJ$18),2))</f>
        <v>12.54</v>
      </c>
      <c r="AG30" s="227"/>
      <c r="AH30" s="227"/>
      <c r="AI30" s="227">
        <f t="shared" ref="AI30:AI61" si="1">IF(T30="","",ROUND(V30*AF30,2))</f>
        <v>12.54</v>
      </c>
      <c r="AJ30" s="227"/>
      <c r="AK30" s="227"/>
      <c r="AL30" s="227"/>
      <c r="AM30" s="227"/>
      <c r="AN30" s="227"/>
    </row>
    <row r="31" spans="1:48" ht="12" customHeight="1">
      <c r="A31" s="26"/>
      <c r="B31" s="65"/>
      <c r="C31" s="215"/>
      <c r="D31" s="216"/>
      <c r="E31" s="215"/>
      <c r="F31" s="216"/>
      <c r="G31" s="353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43"/>
      <c r="U31" s="344"/>
      <c r="V31" s="272"/>
      <c r="W31" s="273"/>
      <c r="X31" s="274"/>
      <c r="Y31" s="349"/>
      <c r="Z31" s="349"/>
      <c r="AA31" s="349"/>
      <c r="AB31" s="345" t="str">
        <f t="shared" si="0"/>
        <v/>
      </c>
      <c r="AC31" s="345"/>
      <c r="AD31" s="345"/>
      <c r="AE31" s="252"/>
      <c r="AF31" s="255" t="str">
        <f t="shared" ref="AF31:AF61" si="2">IF(T31="","",ROUND(Y31*(1+$AJ$18),2))</f>
        <v/>
      </c>
      <c r="AG31" s="248"/>
      <c r="AH31" s="248"/>
      <c r="AI31" s="248" t="str">
        <f t="shared" si="1"/>
        <v/>
      </c>
      <c r="AJ31" s="248"/>
      <c r="AK31" s="248"/>
      <c r="AL31" s="248"/>
      <c r="AM31" s="248"/>
      <c r="AN31" s="248"/>
    </row>
    <row r="32" spans="1:48" ht="12" customHeight="1">
      <c r="A32" s="26"/>
      <c r="B32" s="65"/>
      <c r="C32" s="215"/>
      <c r="D32" s="216"/>
      <c r="E32" s="215"/>
      <c r="F32" s="216"/>
      <c r="G32" s="353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5"/>
      <c r="T32" s="343"/>
      <c r="U32" s="344"/>
      <c r="V32" s="272"/>
      <c r="W32" s="273"/>
      <c r="X32" s="274"/>
      <c r="Y32" s="349"/>
      <c r="Z32" s="349"/>
      <c r="AA32" s="349"/>
      <c r="AB32" s="345" t="str">
        <f t="shared" si="0"/>
        <v/>
      </c>
      <c r="AC32" s="345"/>
      <c r="AD32" s="345"/>
      <c r="AE32" s="252"/>
      <c r="AF32" s="255" t="str">
        <f t="shared" si="2"/>
        <v/>
      </c>
      <c r="AG32" s="248"/>
      <c r="AH32" s="248"/>
      <c r="AI32" s="248" t="str">
        <f t="shared" si="1"/>
        <v/>
      </c>
      <c r="AJ32" s="248"/>
      <c r="AK32" s="248"/>
      <c r="AL32" s="248"/>
      <c r="AM32" s="248"/>
      <c r="AN32" s="248"/>
    </row>
    <row r="33" spans="1:40" ht="12" customHeight="1">
      <c r="A33" s="26"/>
      <c r="B33" s="65"/>
      <c r="C33" s="215"/>
      <c r="D33" s="216"/>
      <c r="E33" s="215"/>
      <c r="F33" s="216"/>
      <c r="G33" s="353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T33" s="343"/>
      <c r="U33" s="344"/>
      <c r="V33" s="272"/>
      <c r="W33" s="273"/>
      <c r="X33" s="274"/>
      <c r="Y33" s="349"/>
      <c r="Z33" s="349"/>
      <c r="AA33" s="349"/>
      <c r="AB33" s="345" t="str">
        <f t="shared" si="0"/>
        <v/>
      </c>
      <c r="AC33" s="345"/>
      <c r="AD33" s="345"/>
      <c r="AE33" s="252"/>
      <c r="AF33" s="255" t="str">
        <f t="shared" si="2"/>
        <v/>
      </c>
      <c r="AG33" s="248"/>
      <c r="AH33" s="248"/>
      <c r="AI33" s="248" t="str">
        <f t="shared" si="1"/>
        <v/>
      </c>
      <c r="AJ33" s="248"/>
      <c r="AK33" s="248"/>
      <c r="AL33" s="248"/>
      <c r="AM33" s="248"/>
      <c r="AN33" s="248"/>
    </row>
    <row r="34" spans="1:40" ht="12" customHeight="1">
      <c r="A34" s="26"/>
      <c r="B34" s="65"/>
      <c r="C34" s="215"/>
      <c r="D34" s="216"/>
      <c r="E34" s="215"/>
      <c r="F34" s="216"/>
      <c r="G34" s="353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5"/>
      <c r="T34" s="343"/>
      <c r="U34" s="344"/>
      <c r="V34" s="272"/>
      <c r="W34" s="273"/>
      <c r="X34" s="274"/>
      <c r="Y34" s="349"/>
      <c r="Z34" s="349"/>
      <c r="AA34" s="349"/>
      <c r="AB34" s="345" t="str">
        <f t="shared" si="0"/>
        <v/>
      </c>
      <c r="AC34" s="345"/>
      <c r="AD34" s="345"/>
      <c r="AE34" s="252"/>
      <c r="AF34" s="255" t="str">
        <f t="shared" si="2"/>
        <v/>
      </c>
      <c r="AG34" s="248"/>
      <c r="AH34" s="248"/>
      <c r="AI34" s="248" t="str">
        <f t="shared" si="1"/>
        <v/>
      </c>
      <c r="AJ34" s="248"/>
      <c r="AK34" s="248"/>
      <c r="AL34" s="248"/>
      <c r="AM34" s="248"/>
      <c r="AN34" s="248"/>
    </row>
    <row r="35" spans="1:40" ht="12" customHeight="1">
      <c r="A35" s="26"/>
      <c r="B35" s="65"/>
      <c r="C35" s="215"/>
      <c r="D35" s="216"/>
      <c r="E35" s="215"/>
      <c r="F35" s="216"/>
      <c r="G35" s="353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5"/>
      <c r="T35" s="343"/>
      <c r="U35" s="344"/>
      <c r="V35" s="272"/>
      <c r="W35" s="273"/>
      <c r="X35" s="274"/>
      <c r="Y35" s="349"/>
      <c r="Z35" s="349"/>
      <c r="AA35" s="349"/>
      <c r="AB35" s="345" t="str">
        <f t="shared" si="0"/>
        <v/>
      </c>
      <c r="AC35" s="345"/>
      <c r="AD35" s="345"/>
      <c r="AE35" s="252"/>
      <c r="AF35" s="255" t="str">
        <f t="shared" si="2"/>
        <v/>
      </c>
      <c r="AG35" s="248"/>
      <c r="AH35" s="248"/>
      <c r="AI35" s="248" t="str">
        <f t="shared" si="1"/>
        <v/>
      </c>
      <c r="AJ35" s="248"/>
      <c r="AK35" s="248"/>
      <c r="AL35" s="248"/>
      <c r="AM35" s="248"/>
      <c r="AN35" s="248"/>
    </row>
    <row r="36" spans="1:40" ht="12" customHeight="1">
      <c r="A36" s="26"/>
      <c r="B36" s="65"/>
      <c r="C36" s="215"/>
      <c r="D36" s="216"/>
      <c r="E36" s="215"/>
      <c r="F36" s="216"/>
      <c r="G36" s="353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5"/>
      <c r="T36" s="343"/>
      <c r="U36" s="344"/>
      <c r="V36" s="272"/>
      <c r="W36" s="273"/>
      <c r="X36" s="274"/>
      <c r="Y36" s="349"/>
      <c r="Z36" s="349"/>
      <c r="AA36" s="349"/>
      <c r="AB36" s="345" t="str">
        <f t="shared" si="0"/>
        <v/>
      </c>
      <c r="AC36" s="345"/>
      <c r="AD36" s="345"/>
      <c r="AE36" s="252"/>
      <c r="AF36" s="255" t="str">
        <f t="shared" si="2"/>
        <v/>
      </c>
      <c r="AG36" s="248"/>
      <c r="AH36" s="248"/>
      <c r="AI36" s="248" t="str">
        <f t="shared" si="1"/>
        <v/>
      </c>
      <c r="AJ36" s="248"/>
      <c r="AK36" s="248"/>
      <c r="AL36" s="248"/>
      <c r="AM36" s="248"/>
      <c r="AN36" s="248"/>
    </row>
    <row r="37" spans="1:40" ht="12" customHeight="1">
      <c r="A37" s="26"/>
      <c r="B37" s="65"/>
      <c r="C37" s="215"/>
      <c r="D37" s="216"/>
      <c r="E37" s="215"/>
      <c r="F37" s="216"/>
      <c r="G37" s="353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343"/>
      <c r="U37" s="344"/>
      <c r="V37" s="272"/>
      <c r="W37" s="273"/>
      <c r="X37" s="274"/>
      <c r="Y37" s="349"/>
      <c r="Z37" s="349"/>
      <c r="AA37" s="349"/>
      <c r="AB37" s="345" t="str">
        <f t="shared" si="0"/>
        <v/>
      </c>
      <c r="AC37" s="345"/>
      <c r="AD37" s="345"/>
      <c r="AE37" s="252"/>
      <c r="AF37" s="255" t="str">
        <f t="shared" si="2"/>
        <v/>
      </c>
      <c r="AG37" s="248"/>
      <c r="AH37" s="248"/>
      <c r="AI37" s="248" t="str">
        <f t="shared" si="1"/>
        <v/>
      </c>
      <c r="AJ37" s="248"/>
      <c r="AK37" s="248"/>
      <c r="AL37" s="248"/>
      <c r="AM37" s="248"/>
      <c r="AN37" s="248"/>
    </row>
    <row r="38" spans="1:40" ht="12" customHeight="1">
      <c r="A38" s="26"/>
      <c r="B38" s="65"/>
      <c r="C38" s="215"/>
      <c r="D38" s="216"/>
      <c r="E38" s="215"/>
      <c r="F38" s="216"/>
      <c r="G38" s="353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5"/>
      <c r="T38" s="343"/>
      <c r="U38" s="344"/>
      <c r="V38" s="272"/>
      <c r="W38" s="273"/>
      <c r="X38" s="274"/>
      <c r="Y38" s="349"/>
      <c r="Z38" s="349"/>
      <c r="AA38" s="349"/>
      <c r="AB38" s="345" t="str">
        <f t="shared" si="0"/>
        <v/>
      </c>
      <c r="AC38" s="345"/>
      <c r="AD38" s="345"/>
      <c r="AE38" s="252"/>
      <c r="AF38" s="255" t="str">
        <f t="shared" si="2"/>
        <v/>
      </c>
      <c r="AG38" s="248"/>
      <c r="AH38" s="248"/>
      <c r="AI38" s="248" t="str">
        <f t="shared" si="1"/>
        <v/>
      </c>
      <c r="AJ38" s="248"/>
      <c r="AK38" s="248"/>
      <c r="AL38" s="248"/>
      <c r="AM38" s="248"/>
      <c r="AN38" s="248"/>
    </row>
    <row r="39" spans="1:40" ht="12" customHeight="1">
      <c r="A39" s="26"/>
      <c r="B39" s="65"/>
      <c r="C39" s="215"/>
      <c r="D39" s="216"/>
      <c r="E39" s="215"/>
      <c r="F39" s="216"/>
      <c r="G39" s="353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343"/>
      <c r="U39" s="344"/>
      <c r="V39" s="272"/>
      <c r="W39" s="273"/>
      <c r="X39" s="274"/>
      <c r="Y39" s="349"/>
      <c r="Z39" s="349"/>
      <c r="AA39" s="349"/>
      <c r="AB39" s="345" t="str">
        <f t="shared" si="0"/>
        <v/>
      </c>
      <c r="AC39" s="345"/>
      <c r="AD39" s="345"/>
      <c r="AE39" s="252"/>
      <c r="AF39" s="255" t="str">
        <f t="shared" si="2"/>
        <v/>
      </c>
      <c r="AG39" s="248"/>
      <c r="AH39" s="248"/>
      <c r="AI39" s="248" t="str">
        <f t="shared" si="1"/>
        <v/>
      </c>
      <c r="AJ39" s="248"/>
      <c r="AK39" s="248"/>
      <c r="AL39" s="248"/>
      <c r="AM39" s="248"/>
      <c r="AN39" s="248"/>
    </row>
    <row r="40" spans="1:40" ht="12" customHeight="1">
      <c r="A40" s="26"/>
      <c r="B40" s="65"/>
      <c r="C40" s="215"/>
      <c r="D40" s="216"/>
      <c r="E40" s="215"/>
      <c r="F40" s="216"/>
      <c r="G40" s="353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5"/>
      <c r="T40" s="343"/>
      <c r="U40" s="344"/>
      <c r="V40" s="272"/>
      <c r="W40" s="273"/>
      <c r="X40" s="274"/>
      <c r="Y40" s="349"/>
      <c r="Z40" s="349"/>
      <c r="AA40" s="349"/>
      <c r="AB40" s="345" t="str">
        <f t="shared" si="0"/>
        <v/>
      </c>
      <c r="AC40" s="345"/>
      <c r="AD40" s="345"/>
      <c r="AE40" s="252"/>
      <c r="AF40" s="255" t="str">
        <f t="shared" si="2"/>
        <v/>
      </c>
      <c r="AG40" s="248"/>
      <c r="AH40" s="248"/>
      <c r="AI40" s="248" t="str">
        <f t="shared" si="1"/>
        <v/>
      </c>
      <c r="AJ40" s="248"/>
      <c r="AK40" s="248"/>
      <c r="AL40" s="248"/>
      <c r="AM40" s="248"/>
      <c r="AN40" s="248"/>
    </row>
    <row r="41" spans="1:40" ht="12" customHeight="1">
      <c r="A41" s="26"/>
      <c r="B41" s="65"/>
      <c r="C41" s="215"/>
      <c r="D41" s="216"/>
      <c r="E41" s="215"/>
      <c r="F41" s="216"/>
      <c r="G41" s="353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343"/>
      <c r="U41" s="344"/>
      <c r="V41" s="272"/>
      <c r="W41" s="273"/>
      <c r="X41" s="274"/>
      <c r="Y41" s="349"/>
      <c r="Z41" s="349"/>
      <c r="AA41" s="349"/>
      <c r="AB41" s="345" t="str">
        <f t="shared" si="0"/>
        <v/>
      </c>
      <c r="AC41" s="345"/>
      <c r="AD41" s="345"/>
      <c r="AE41" s="252"/>
      <c r="AF41" s="255" t="str">
        <f t="shared" si="2"/>
        <v/>
      </c>
      <c r="AG41" s="248"/>
      <c r="AH41" s="248"/>
      <c r="AI41" s="248" t="str">
        <f t="shared" si="1"/>
        <v/>
      </c>
      <c r="AJ41" s="248"/>
      <c r="AK41" s="248"/>
      <c r="AL41" s="248"/>
      <c r="AM41" s="248"/>
      <c r="AN41" s="248"/>
    </row>
    <row r="42" spans="1:40" ht="12" customHeight="1">
      <c r="A42" s="26"/>
      <c r="B42" s="65"/>
      <c r="C42" s="215"/>
      <c r="D42" s="216"/>
      <c r="E42" s="215"/>
      <c r="F42" s="216"/>
      <c r="G42" s="353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5"/>
      <c r="T42" s="343"/>
      <c r="U42" s="344"/>
      <c r="V42" s="272"/>
      <c r="W42" s="273"/>
      <c r="X42" s="274"/>
      <c r="Y42" s="349"/>
      <c r="Z42" s="349"/>
      <c r="AA42" s="349"/>
      <c r="AB42" s="345" t="str">
        <f t="shared" si="0"/>
        <v/>
      </c>
      <c r="AC42" s="345"/>
      <c r="AD42" s="345"/>
      <c r="AE42" s="252"/>
      <c r="AF42" s="255" t="str">
        <f t="shared" si="2"/>
        <v/>
      </c>
      <c r="AG42" s="248"/>
      <c r="AH42" s="248"/>
      <c r="AI42" s="248" t="str">
        <f t="shared" si="1"/>
        <v/>
      </c>
      <c r="AJ42" s="248"/>
      <c r="AK42" s="248"/>
      <c r="AL42" s="248"/>
      <c r="AM42" s="248"/>
      <c r="AN42" s="248"/>
    </row>
    <row r="43" spans="1:40" ht="12" customHeight="1">
      <c r="A43" s="26"/>
      <c r="B43" s="65"/>
      <c r="C43" s="215"/>
      <c r="D43" s="216"/>
      <c r="E43" s="215"/>
      <c r="F43" s="216"/>
      <c r="G43" s="353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5"/>
      <c r="T43" s="343"/>
      <c r="U43" s="344"/>
      <c r="V43" s="272"/>
      <c r="W43" s="273"/>
      <c r="X43" s="274"/>
      <c r="Y43" s="349"/>
      <c r="Z43" s="349"/>
      <c r="AA43" s="349"/>
      <c r="AB43" s="345" t="str">
        <f t="shared" si="0"/>
        <v/>
      </c>
      <c r="AC43" s="345"/>
      <c r="AD43" s="345"/>
      <c r="AE43" s="252"/>
      <c r="AF43" s="255" t="str">
        <f t="shared" si="2"/>
        <v/>
      </c>
      <c r="AG43" s="248"/>
      <c r="AH43" s="248"/>
      <c r="AI43" s="248" t="str">
        <f t="shared" si="1"/>
        <v/>
      </c>
      <c r="AJ43" s="248"/>
      <c r="AK43" s="248"/>
      <c r="AL43" s="248"/>
      <c r="AM43" s="248"/>
      <c r="AN43" s="248"/>
    </row>
    <row r="44" spans="1:40" ht="12" customHeight="1">
      <c r="A44" s="26"/>
      <c r="B44" s="65"/>
      <c r="C44" s="215"/>
      <c r="D44" s="216"/>
      <c r="E44" s="215"/>
      <c r="F44" s="216"/>
      <c r="G44" s="353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5"/>
      <c r="T44" s="343"/>
      <c r="U44" s="344"/>
      <c r="V44" s="272"/>
      <c r="W44" s="273"/>
      <c r="X44" s="274"/>
      <c r="Y44" s="349"/>
      <c r="Z44" s="349"/>
      <c r="AA44" s="349"/>
      <c r="AB44" s="345" t="str">
        <f t="shared" si="0"/>
        <v/>
      </c>
      <c r="AC44" s="345"/>
      <c r="AD44" s="345"/>
      <c r="AE44" s="252"/>
      <c r="AF44" s="255" t="str">
        <f t="shared" si="2"/>
        <v/>
      </c>
      <c r="AG44" s="248"/>
      <c r="AH44" s="248"/>
      <c r="AI44" s="248" t="str">
        <f t="shared" si="1"/>
        <v/>
      </c>
      <c r="AJ44" s="248"/>
      <c r="AK44" s="248"/>
      <c r="AL44" s="248"/>
      <c r="AM44" s="248"/>
      <c r="AN44" s="248"/>
    </row>
    <row r="45" spans="1:40" ht="12" customHeight="1">
      <c r="A45" s="26"/>
      <c r="B45" s="65"/>
      <c r="C45" s="215"/>
      <c r="D45" s="216"/>
      <c r="E45" s="215"/>
      <c r="F45" s="216"/>
      <c r="G45" s="353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5"/>
      <c r="T45" s="343"/>
      <c r="U45" s="344"/>
      <c r="V45" s="272"/>
      <c r="W45" s="273"/>
      <c r="X45" s="274"/>
      <c r="Y45" s="349"/>
      <c r="Z45" s="349"/>
      <c r="AA45" s="349"/>
      <c r="AB45" s="345" t="str">
        <f t="shared" si="0"/>
        <v/>
      </c>
      <c r="AC45" s="345"/>
      <c r="AD45" s="345"/>
      <c r="AE45" s="252"/>
      <c r="AF45" s="255" t="str">
        <f t="shared" si="2"/>
        <v/>
      </c>
      <c r="AG45" s="248"/>
      <c r="AH45" s="248"/>
      <c r="AI45" s="248" t="str">
        <f t="shared" si="1"/>
        <v/>
      </c>
      <c r="AJ45" s="248"/>
      <c r="AK45" s="248"/>
      <c r="AL45" s="248"/>
      <c r="AM45" s="248"/>
      <c r="AN45" s="248"/>
    </row>
    <row r="46" spans="1:40" ht="12" customHeight="1">
      <c r="A46" s="26"/>
      <c r="B46" s="65"/>
      <c r="C46" s="215"/>
      <c r="D46" s="216"/>
      <c r="E46" s="215"/>
      <c r="F46" s="216"/>
      <c r="G46" s="353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5"/>
      <c r="T46" s="343"/>
      <c r="U46" s="344"/>
      <c r="V46" s="272"/>
      <c r="W46" s="273"/>
      <c r="X46" s="274"/>
      <c r="Y46" s="349"/>
      <c r="Z46" s="349"/>
      <c r="AA46" s="349"/>
      <c r="AB46" s="345" t="str">
        <f t="shared" si="0"/>
        <v/>
      </c>
      <c r="AC46" s="345"/>
      <c r="AD46" s="345"/>
      <c r="AE46" s="252"/>
      <c r="AF46" s="255" t="str">
        <f t="shared" si="2"/>
        <v/>
      </c>
      <c r="AG46" s="248"/>
      <c r="AH46" s="248"/>
      <c r="AI46" s="248" t="str">
        <f t="shared" si="1"/>
        <v/>
      </c>
      <c r="AJ46" s="248"/>
      <c r="AK46" s="248"/>
      <c r="AL46" s="248"/>
      <c r="AM46" s="248"/>
      <c r="AN46" s="248"/>
    </row>
    <row r="47" spans="1:40" ht="12" customHeight="1">
      <c r="A47" s="26"/>
      <c r="B47" s="65"/>
      <c r="C47" s="215"/>
      <c r="D47" s="216"/>
      <c r="E47" s="215"/>
      <c r="F47" s="216"/>
      <c r="G47" s="353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5"/>
      <c r="T47" s="343"/>
      <c r="U47" s="344"/>
      <c r="V47" s="272"/>
      <c r="W47" s="273"/>
      <c r="X47" s="274"/>
      <c r="Y47" s="349"/>
      <c r="Z47" s="349"/>
      <c r="AA47" s="349"/>
      <c r="AB47" s="345" t="str">
        <f t="shared" si="0"/>
        <v/>
      </c>
      <c r="AC47" s="345"/>
      <c r="AD47" s="345"/>
      <c r="AE47" s="252"/>
      <c r="AF47" s="255" t="str">
        <f t="shared" si="2"/>
        <v/>
      </c>
      <c r="AG47" s="248"/>
      <c r="AH47" s="248"/>
      <c r="AI47" s="248" t="str">
        <f t="shared" si="1"/>
        <v/>
      </c>
      <c r="AJ47" s="248"/>
      <c r="AK47" s="248"/>
      <c r="AL47" s="248"/>
      <c r="AM47" s="248"/>
      <c r="AN47" s="248"/>
    </row>
    <row r="48" spans="1:40" ht="12" customHeight="1">
      <c r="A48" s="26"/>
      <c r="B48" s="65"/>
      <c r="C48" s="215"/>
      <c r="D48" s="216"/>
      <c r="E48" s="215"/>
      <c r="F48" s="216"/>
      <c r="G48" s="353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5"/>
      <c r="T48" s="343"/>
      <c r="U48" s="344"/>
      <c r="V48" s="272"/>
      <c r="W48" s="273"/>
      <c r="X48" s="274"/>
      <c r="Y48" s="349"/>
      <c r="Z48" s="349"/>
      <c r="AA48" s="349"/>
      <c r="AB48" s="345" t="str">
        <f t="shared" si="0"/>
        <v/>
      </c>
      <c r="AC48" s="345"/>
      <c r="AD48" s="345"/>
      <c r="AE48" s="252"/>
      <c r="AF48" s="255" t="str">
        <f t="shared" si="2"/>
        <v/>
      </c>
      <c r="AG48" s="248"/>
      <c r="AH48" s="248"/>
      <c r="AI48" s="248" t="str">
        <f t="shared" si="1"/>
        <v/>
      </c>
      <c r="AJ48" s="248"/>
      <c r="AK48" s="248"/>
      <c r="AL48" s="248"/>
      <c r="AM48" s="248"/>
      <c r="AN48" s="248"/>
    </row>
    <row r="49" spans="1:40" ht="12" customHeight="1">
      <c r="A49" s="26"/>
      <c r="B49" s="65"/>
      <c r="C49" s="215"/>
      <c r="D49" s="216"/>
      <c r="E49" s="215"/>
      <c r="F49" s="216"/>
      <c r="G49" s="353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5"/>
      <c r="T49" s="343"/>
      <c r="U49" s="344"/>
      <c r="V49" s="272"/>
      <c r="W49" s="273"/>
      <c r="X49" s="274"/>
      <c r="Y49" s="349"/>
      <c r="Z49" s="349"/>
      <c r="AA49" s="349"/>
      <c r="AB49" s="345" t="str">
        <f t="shared" si="0"/>
        <v/>
      </c>
      <c r="AC49" s="345"/>
      <c r="AD49" s="345"/>
      <c r="AE49" s="252"/>
      <c r="AF49" s="255" t="str">
        <f t="shared" si="2"/>
        <v/>
      </c>
      <c r="AG49" s="248"/>
      <c r="AH49" s="248"/>
      <c r="AI49" s="248" t="str">
        <f t="shared" si="1"/>
        <v/>
      </c>
      <c r="AJ49" s="248"/>
      <c r="AK49" s="248"/>
      <c r="AL49" s="248"/>
      <c r="AM49" s="248"/>
      <c r="AN49" s="248"/>
    </row>
    <row r="50" spans="1:40" ht="12" customHeight="1">
      <c r="A50" s="26"/>
      <c r="B50" s="65"/>
      <c r="C50" s="215"/>
      <c r="D50" s="216"/>
      <c r="E50" s="215"/>
      <c r="F50" s="216"/>
      <c r="G50" s="353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5"/>
      <c r="T50" s="343"/>
      <c r="U50" s="344"/>
      <c r="V50" s="272"/>
      <c r="W50" s="273"/>
      <c r="X50" s="274"/>
      <c r="Y50" s="349"/>
      <c r="Z50" s="349"/>
      <c r="AA50" s="349"/>
      <c r="AB50" s="345" t="str">
        <f t="shared" si="0"/>
        <v/>
      </c>
      <c r="AC50" s="345"/>
      <c r="AD50" s="345"/>
      <c r="AE50" s="252"/>
      <c r="AF50" s="255" t="str">
        <f t="shared" si="2"/>
        <v/>
      </c>
      <c r="AG50" s="248"/>
      <c r="AH50" s="248"/>
      <c r="AI50" s="248" t="str">
        <f t="shared" si="1"/>
        <v/>
      </c>
      <c r="AJ50" s="248"/>
      <c r="AK50" s="248"/>
      <c r="AL50" s="248"/>
      <c r="AM50" s="248"/>
      <c r="AN50" s="248"/>
    </row>
    <row r="51" spans="1:40" ht="12" customHeight="1">
      <c r="A51" s="26"/>
      <c r="B51" s="65"/>
      <c r="C51" s="215"/>
      <c r="D51" s="216"/>
      <c r="E51" s="215"/>
      <c r="F51" s="216"/>
      <c r="G51" s="353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5"/>
      <c r="T51" s="343"/>
      <c r="U51" s="344"/>
      <c r="V51" s="272"/>
      <c r="W51" s="273"/>
      <c r="X51" s="274"/>
      <c r="Y51" s="349"/>
      <c r="Z51" s="349"/>
      <c r="AA51" s="349"/>
      <c r="AB51" s="345" t="str">
        <f t="shared" si="0"/>
        <v/>
      </c>
      <c r="AC51" s="345"/>
      <c r="AD51" s="345"/>
      <c r="AE51" s="252"/>
      <c r="AF51" s="255" t="str">
        <f t="shared" si="2"/>
        <v/>
      </c>
      <c r="AG51" s="248"/>
      <c r="AH51" s="248"/>
      <c r="AI51" s="248" t="str">
        <f t="shared" si="1"/>
        <v/>
      </c>
      <c r="AJ51" s="248"/>
      <c r="AK51" s="248"/>
      <c r="AL51" s="248"/>
      <c r="AM51" s="248"/>
      <c r="AN51" s="248"/>
    </row>
    <row r="52" spans="1:40" ht="12" customHeight="1">
      <c r="A52" s="26"/>
      <c r="B52" s="65"/>
      <c r="C52" s="215"/>
      <c r="D52" s="216"/>
      <c r="E52" s="215"/>
      <c r="F52" s="216"/>
      <c r="G52" s="353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5"/>
      <c r="T52" s="343"/>
      <c r="U52" s="344"/>
      <c r="V52" s="272"/>
      <c r="W52" s="273"/>
      <c r="X52" s="274"/>
      <c r="Y52" s="349"/>
      <c r="Z52" s="349"/>
      <c r="AA52" s="349"/>
      <c r="AB52" s="345" t="str">
        <f t="shared" si="0"/>
        <v/>
      </c>
      <c r="AC52" s="345"/>
      <c r="AD52" s="345"/>
      <c r="AE52" s="252"/>
      <c r="AF52" s="255" t="str">
        <f t="shared" si="2"/>
        <v/>
      </c>
      <c r="AG52" s="248"/>
      <c r="AH52" s="248"/>
      <c r="AI52" s="248" t="str">
        <f t="shared" si="1"/>
        <v/>
      </c>
      <c r="AJ52" s="248"/>
      <c r="AK52" s="248"/>
      <c r="AL52" s="248"/>
      <c r="AM52" s="248"/>
      <c r="AN52" s="248"/>
    </row>
    <row r="53" spans="1:40" ht="12" customHeight="1">
      <c r="A53" s="26"/>
      <c r="B53" s="65"/>
      <c r="C53" s="215"/>
      <c r="D53" s="216"/>
      <c r="E53" s="215"/>
      <c r="F53" s="216"/>
      <c r="G53" s="353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5"/>
      <c r="T53" s="343"/>
      <c r="U53" s="344"/>
      <c r="V53" s="272"/>
      <c r="W53" s="273"/>
      <c r="X53" s="274"/>
      <c r="Y53" s="349"/>
      <c r="Z53" s="349"/>
      <c r="AA53" s="349"/>
      <c r="AB53" s="345" t="str">
        <f t="shared" si="0"/>
        <v/>
      </c>
      <c r="AC53" s="345"/>
      <c r="AD53" s="345"/>
      <c r="AE53" s="252"/>
      <c r="AF53" s="255" t="str">
        <f t="shared" si="2"/>
        <v/>
      </c>
      <c r="AG53" s="248"/>
      <c r="AH53" s="248"/>
      <c r="AI53" s="248" t="str">
        <f t="shared" si="1"/>
        <v/>
      </c>
      <c r="AJ53" s="248"/>
      <c r="AK53" s="248"/>
      <c r="AL53" s="248"/>
      <c r="AM53" s="248"/>
      <c r="AN53" s="248"/>
    </row>
    <row r="54" spans="1:40" ht="12" customHeight="1">
      <c r="A54" s="26"/>
      <c r="B54" s="65"/>
      <c r="C54" s="215"/>
      <c r="D54" s="216"/>
      <c r="E54" s="215"/>
      <c r="F54" s="216"/>
      <c r="G54" s="353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5"/>
      <c r="T54" s="343"/>
      <c r="U54" s="344"/>
      <c r="V54" s="272"/>
      <c r="W54" s="273"/>
      <c r="X54" s="274"/>
      <c r="Y54" s="349"/>
      <c r="Z54" s="349"/>
      <c r="AA54" s="349"/>
      <c r="AB54" s="345" t="str">
        <f t="shared" si="0"/>
        <v/>
      </c>
      <c r="AC54" s="345"/>
      <c r="AD54" s="345"/>
      <c r="AE54" s="252"/>
      <c r="AF54" s="255" t="str">
        <f t="shared" si="2"/>
        <v/>
      </c>
      <c r="AG54" s="248"/>
      <c r="AH54" s="248"/>
      <c r="AI54" s="248" t="str">
        <f t="shared" si="1"/>
        <v/>
      </c>
      <c r="AJ54" s="248"/>
      <c r="AK54" s="248"/>
      <c r="AL54" s="248"/>
      <c r="AM54" s="248"/>
      <c r="AN54" s="248"/>
    </row>
    <row r="55" spans="1:40" ht="12" customHeight="1">
      <c r="A55" s="26"/>
      <c r="B55" s="65"/>
      <c r="C55" s="215"/>
      <c r="D55" s="216"/>
      <c r="E55" s="215"/>
      <c r="F55" s="216"/>
      <c r="G55" s="353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5"/>
      <c r="T55" s="343"/>
      <c r="U55" s="344"/>
      <c r="V55" s="272"/>
      <c r="W55" s="273"/>
      <c r="X55" s="274"/>
      <c r="Y55" s="349"/>
      <c r="Z55" s="349"/>
      <c r="AA55" s="349"/>
      <c r="AB55" s="345" t="str">
        <f t="shared" si="0"/>
        <v/>
      </c>
      <c r="AC55" s="345"/>
      <c r="AD55" s="345"/>
      <c r="AE55" s="252"/>
      <c r="AF55" s="255" t="str">
        <f t="shared" si="2"/>
        <v/>
      </c>
      <c r="AG55" s="248"/>
      <c r="AH55" s="248"/>
      <c r="AI55" s="248" t="str">
        <f t="shared" si="1"/>
        <v/>
      </c>
      <c r="AJ55" s="248"/>
      <c r="AK55" s="248"/>
      <c r="AL55" s="248"/>
      <c r="AM55" s="248"/>
      <c r="AN55" s="248"/>
    </row>
    <row r="56" spans="1:40" ht="12" customHeight="1">
      <c r="A56" s="26"/>
      <c r="B56" s="65"/>
      <c r="C56" s="215"/>
      <c r="D56" s="216"/>
      <c r="E56" s="215"/>
      <c r="F56" s="216"/>
      <c r="G56" s="353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5"/>
      <c r="T56" s="343"/>
      <c r="U56" s="344"/>
      <c r="V56" s="272"/>
      <c r="W56" s="273"/>
      <c r="X56" s="274"/>
      <c r="Y56" s="349"/>
      <c r="Z56" s="349"/>
      <c r="AA56" s="349"/>
      <c r="AB56" s="345" t="str">
        <f t="shared" si="0"/>
        <v/>
      </c>
      <c r="AC56" s="345"/>
      <c r="AD56" s="345"/>
      <c r="AE56" s="252"/>
      <c r="AF56" s="255" t="str">
        <f t="shared" si="2"/>
        <v/>
      </c>
      <c r="AG56" s="248"/>
      <c r="AH56" s="248"/>
      <c r="AI56" s="248" t="str">
        <f t="shared" si="1"/>
        <v/>
      </c>
      <c r="AJ56" s="248"/>
      <c r="AK56" s="248"/>
      <c r="AL56" s="248"/>
      <c r="AM56" s="248"/>
      <c r="AN56" s="248"/>
    </row>
    <row r="57" spans="1:40" ht="12" customHeight="1">
      <c r="A57" s="26"/>
      <c r="B57" s="65"/>
      <c r="C57" s="215"/>
      <c r="D57" s="216"/>
      <c r="E57" s="215"/>
      <c r="F57" s="216"/>
      <c r="G57" s="353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5"/>
      <c r="T57" s="343"/>
      <c r="U57" s="344"/>
      <c r="V57" s="272"/>
      <c r="W57" s="273"/>
      <c r="X57" s="274"/>
      <c r="Y57" s="349"/>
      <c r="Z57" s="349"/>
      <c r="AA57" s="349"/>
      <c r="AB57" s="345" t="str">
        <f t="shared" si="0"/>
        <v/>
      </c>
      <c r="AC57" s="345"/>
      <c r="AD57" s="345"/>
      <c r="AE57" s="252"/>
      <c r="AF57" s="255" t="str">
        <f t="shared" si="2"/>
        <v/>
      </c>
      <c r="AG57" s="248"/>
      <c r="AH57" s="248"/>
      <c r="AI57" s="248" t="str">
        <f t="shared" si="1"/>
        <v/>
      </c>
      <c r="AJ57" s="248"/>
      <c r="AK57" s="248"/>
      <c r="AL57" s="248"/>
      <c r="AM57" s="248"/>
      <c r="AN57" s="248"/>
    </row>
    <row r="58" spans="1:40" ht="12" customHeight="1">
      <c r="A58" s="26"/>
      <c r="B58" s="65"/>
      <c r="C58" s="215"/>
      <c r="D58" s="216"/>
      <c r="E58" s="215"/>
      <c r="F58" s="216"/>
      <c r="G58" s="353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5"/>
      <c r="T58" s="343"/>
      <c r="U58" s="344"/>
      <c r="V58" s="272"/>
      <c r="W58" s="273"/>
      <c r="X58" s="274"/>
      <c r="Y58" s="349"/>
      <c r="Z58" s="349"/>
      <c r="AA58" s="349"/>
      <c r="AB58" s="345" t="str">
        <f t="shared" si="0"/>
        <v/>
      </c>
      <c r="AC58" s="345"/>
      <c r="AD58" s="345"/>
      <c r="AE58" s="252"/>
      <c r="AF58" s="255" t="str">
        <f t="shared" si="2"/>
        <v/>
      </c>
      <c r="AG58" s="248"/>
      <c r="AH58" s="248"/>
      <c r="AI58" s="248" t="str">
        <f t="shared" si="1"/>
        <v/>
      </c>
      <c r="AJ58" s="248"/>
      <c r="AK58" s="248"/>
      <c r="AL58" s="248"/>
      <c r="AM58" s="248"/>
      <c r="AN58" s="248"/>
    </row>
    <row r="59" spans="1:40" ht="12" customHeight="1">
      <c r="A59" s="26"/>
      <c r="B59" s="65"/>
      <c r="C59" s="215"/>
      <c r="D59" s="216"/>
      <c r="E59" s="215"/>
      <c r="F59" s="216"/>
      <c r="G59" s="353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5"/>
      <c r="T59" s="343"/>
      <c r="U59" s="344"/>
      <c r="V59" s="272"/>
      <c r="W59" s="273"/>
      <c r="X59" s="274"/>
      <c r="Y59" s="349"/>
      <c r="Z59" s="349"/>
      <c r="AA59" s="349"/>
      <c r="AB59" s="345" t="str">
        <f t="shared" si="0"/>
        <v/>
      </c>
      <c r="AC59" s="345"/>
      <c r="AD59" s="345"/>
      <c r="AE59" s="252"/>
      <c r="AF59" s="255" t="str">
        <f t="shared" si="2"/>
        <v/>
      </c>
      <c r="AG59" s="248"/>
      <c r="AH59" s="248"/>
      <c r="AI59" s="248" t="str">
        <f t="shared" si="1"/>
        <v/>
      </c>
      <c r="AJ59" s="248"/>
      <c r="AK59" s="248"/>
      <c r="AL59" s="248"/>
      <c r="AM59" s="248"/>
      <c r="AN59" s="248"/>
    </row>
    <row r="60" spans="1:40" ht="12" customHeight="1">
      <c r="A60" s="26"/>
      <c r="B60" s="65"/>
      <c r="C60" s="215"/>
      <c r="D60" s="216"/>
      <c r="E60" s="215"/>
      <c r="F60" s="216"/>
      <c r="G60" s="353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5"/>
      <c r="T60" s="343"/>
      <c r="U60" s="344"/>
      <c r="V60" s="272"/>
      <c r="W60" s="273"/>
      <c r="X60" s="274"/>
      <c r="Y60" s="349"/>
      <c r="Z60" s="349"/>
      <c r="AA60" s="349"/>
      <c r="AB60" s="345" t="str">
        <f t="shared" si="0"/>
        <v/>
      </c>
      <c r="AC60" s="345"/>
      <c r="AD60" s="345"/>
      <c r="AE60" s="252"/>
      <c r="AF60" s="255" t="str">
        <f t="shared" si="2"/>
        <v/>
      </c>
      <c r="AG60" s="248"/>
      <c r="AH60" s="248"/>
      <c r="AI60" s="248" t="str">
        <f t="shared" si="1"/>
        <v/>
      </c>
      <c r="AJ60" s="248"/>
      <c r="AK60" s="248"/>
      <c r="AL60" s="248"/>
      <c r="AM60" s="248"/>
      <c r="AN60" s="248"/>
    </row>
    <row r="61" spans="1:40" ht="12" customHeight="1">
      <c r="A61" s="26"/>
      <c r="B61" s="65"/>
      <c r="C61" s="215"/>
      <c r="D61" s="216"/>
      <c r="E61" s="215"/>
      <c r="F61" s="216"/>
      <c r="G61" s="353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5"/>
      <c r="T61" s="343"/>
      <c r="U61" s="344"/>
      <c r="V61" s="272"/>
      <c r="W61" s="273"/>
      <c r="X61" s="274"/>
      <c r="Y61" s="349"/>
      <c r="Z61" s="349"/>
      <c r="AA61" s="349"/>
      <c r="AB61" s="345" t="str">
        <f t="shared" si="0"/>
        <v/>
      </c>
      <c r="AC61" s="345"/>
      <c r="AD61" s="345"/>
      <c r="AE61" s="252"/>
      <c r="AF61" s="255" t="str">
        <f t="shared" si="2"/>
        <v/>
      </c>
      <c r="AG61" s="248"/>
      <c r="AH61" s="248"/>
      <c r="AI61" s="248" t="str">
        <f t="shared" si="1"/>
        <v/>
      </c>
      <c r="AJ61" s="248"/>
      <c r="AK61" s="248"/>
      <c r="AL61" s="248"/>
      <c r="AM61" s="248"/>
      <c r="AN61" s="248"/>
    </row>
    <row r="62" spans="1:40" ht="12" customHeight="1">
      <c r="A62" s="26"/>
      <c r="B62" s="65"/>
      <c r="C62" s="215"/>
      <c r="D62" s="216"/>
      <c r="E62" s="215"/>
      <c r="F62" s="216"/>
      <c r="G62" s="353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5"/>
      <c r="T62" s="343"/>
      <c r="U62" s="344"/>
      <c r="V62" s="272"/>
      <c r="W62" s="273"/>
      <c r="X62" s="274"/>
      <c r="Y62" s="349"/>
      <c r="Z62" s="349"/>
      <c r="AA62" s="349"/>
      <c r="AB62" s="345" t="str">
        <f t="shared" ref="AB62:AB84" si="3">IF(T62="","",ROUND(V62*Y62,2))</f>
        <v/>
      </c>
      <c r="AC62" s="345"/>
      <c r="AD62" s="345"/>
      <c r="AE62" s="252"/>
      <c r="AF62" s="255" t="str">
        <f t="shared" ref="AF62:AF84" si="4">IF(T62="","",ROUND(Y62*(1+$AJ$18),2))</f>
        <v/>
      </c>
      <c r="AG62" s="248"/>
      <c r="AH62" s="248"/>
      <c r="AI62" s="248" t="str">
        <f t="shared" ref="AI62:AI84" si="5">IF(T62="","",ROUND(V62*AF62,2))</f>
        <v/>
      </c>
      <c r="AJ62" s="248"/>
      <c r="AK62" s="248"/>
      <c r="AL62" s="248"/>
      <c r="AM62" s="248"/>
      <c r="AN62" s="248"/>
    </row>
    <row r="63" spans="1:40" ht="12" customHeight="1">
      <c r="A63" s="26"/>
      <c r="B63" s="65"/>
      <c r="C63" s="215"/>
      <c r="D63" s="216"/>
      <c r="E63" s="215"/>
      <c r="F63" s="216"/>
      <c r="G63" s="353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5"/>
      <c r="T63" s="343"/>
      <c r="U63" s="344"/>
      <c r="V63" s="272"/>
      <c r="W63" s="273"/>
      <c r="X63" s="274"/>
      <c r="Y63" s="349"/>
      <c r="Z63" s="349"/>
      <c r="AA63" s="349"/>
      <c r="AB63" s="345" t="str">
        <f t="shared" si="3"/>
        <v/>
      </c>
      <c r="AC63" s="345"/>
      <c r="AD63" s="345"/>
      <c r="AE63" s="252"/>
      <c r="AF63" s="255" t="str">
        <f t="shared" si="4"/>
        <v/>
      </c>
      <c r="AG63" s="248"/>
      <c r="AH63" s="248"/>
      <c r="AI63" s="248" t="str">
        <f t="shared" si="5"/>
        <v/>
      </c>
      <c r="AJ63" s="248"/>
      <c r="AK63" s="248"/>
      <c r="AL63" s="248"/>
      <c r="AM63" s="248"/>
      <c r="AN63" s="248"/>
    </row>
    <row r="64" spans="1:40" ht="12" customHeight="1">
      <c r="A64" s="26"/>
      <c r="B64" s="65"/>
      <c r="C64" s="215"/>
      <c r="D64" s="216"/>
      <c r="E64" s="215"/>
      <c r="F64" s="216"/>
      <c r="G64" s="353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5"/>
      <c r="T64" s="343"/>
      <c r="U64" s="344"/>
      <c r="V64" s="272"/>
      <c r="W64" s="273"/>
      <c r="X64" s="274"/>
      <c r="Y64" s="349"/>
      <c r="Z64" s="349"/>
      <c r="AA64" s="349"/>
      <c r="AB64" s="345" t="str">
        <f t="shared" si="3"/>
        <v/>
      </c>
      <c r="AC64" s="345"/>
      <c r="AD64" s="345"/>
      <c r="AE64" s="252"/>
      <c r="AF64" s="255" t="str">
        <f t="shared" si="4"/>
        <v/>
      </c>
      <c r="AG64" s="248"/>
      <c r="AH64" s="248"/>
      <c r="AI64" s="248" t="str">
        <f t="shared" si="5"/>
        <v/>
      </c>
      <c r="AJ64" s="248"/>
      <c r="AK64" s="248"/>
      <c r="AL64" s="248"/>
      <c r="AM64" s="248"/>
      <c r="AN64" s="248"/>
    </row>
    <row r="65" spans="1:40" ht="12" customHeight="1">
      <c r="A65" s="26"/>
      <c r="B65" s="65"/>
      <c r="C65" s="215"/>
      <c r="D65" s="216"/>
      <c r="E65" s="215"/>
      <c r="F65" s="216"/>
      <c r="G65" s="353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5"/>
      <c r="T65" s="343"/>
      <c r="U65" s="344"/>
      <c r="V65" s="272"/>
      <c r="W65" s="273"/>
      <c r="X65" s="274"/>
      <c r="Y65" s="349"/>
      <c r="Z65" s="349"/>
      <c r="AA65" s="349"/>
      <c r="AB65" s="345" t="str">
        <f t="shared" si="3"/>
        <v/>
      </c>
      <c r="AC65" s="345"/>
      <c r="AD65" s="345"/>
      <c r="AE65" s="252"/>
      <c r="AF65" s="255" t="str">
        <f t="shared" si="4"/>
        <v/>
      </c>
      <c r="AG65" s="248"/>
      <c r="AH65" s="248"/>
      <c r="AI65" s="248" t="str">
        <f t="shared" si="5"/>
        <v/>
      </c>
      <c r="AJ65" s="248"/>
      <c r="AK65" s="248"/>
      <c r="AL65" s="248"/>
      <c r="AM65" s="248"/>
      <c r="AN65" s="248"/>
    </row>
    <row r="66" spans="1:40" ht="12" customHeight="1">
      <c r="A66" s="26"/>
      <c r="B66" s="65"/>
      <c r="C66" s="215"/>
      <c r="D66" s="216"/>
      <c r="E66" s="215"/>
      <c r="F66" s="216"/>
      <c r="G66" s="353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5"/>
      <c r="T66" s="343"/>
      <c r="U66" s="344"/>
      <c r="V66" s="272"/>
      <c r="W66" s="273"/>
      <c r="X66" s="274"/>
      <c r="Y66" s="349"/>
      <c r="Z66" s="349"/>
      <c r="AA66" s="349"/>
      <c r="AB66" s="345" t="str">
        <f t="shared" si="3"/>
        <v/>
      </c>
      <c r="AC66" s="345"/>
      <c r="AD66" s="345"/>
      <c r="AE66" s="252"/>
      <c r="AF66" s="255" t="str">
        <f t="shared" si="4"/>
        <v/>
      </c>
      <c r="AG66" s="248"/>
      <c r="AH66" s="248"/>
      <c r="AI66" s="248" t="str">
        <f t="shared" si="5"/>
        <v/>
      </c>
      <c r="AJ66" s="248"/>
      <c r="AK66" s="248"/>
      <c r="AL66" s="248"/>
      <c r="AM66" s="248"/>
      <c r="AN66" s="248"/>
    </row>
    <row r="67" spans="1:40" ht="12" customHeight="1">
      <c r="A67" s="26"/>
      <c r="B67" s="65"/>
      <c r="C67" s="215"/>
      <c r="D67" s="216"/>
      <c r="E67" s="215"/>
      <c r="F67" s="216"/>
      <c r="G67" s="353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5"/>
      <c r="T67" s="343"/>
      <c r="U67" s="344"/>
      <c r="V67" s="272"/>
      <c r="W67" s="273"/>
      <c r="X67" s="274"/>
      <c r="Y67" s="349"/>
      <c r="Z67" s="349"/>
      <c r="AA67" s="349"/>
      <c r="AB67" s="345" t="str">
        <f t="shared" si="3"/>
        <v/>
      </c>
      <c r="AC67" s="345"/>
      <c r="AD67" s="345"/>
      <c r="AE67" s="252"/>
      <c r="AF67" s="255" t="str">
        <f t="shared" si="4"/>
        <v/>
      </c>
      <c r="AG67" s="248"/>
      <c r="AH67" s="248"/>
      <c r="AI67" s="248" t="str">
        <f t="shared" si="5"/>
        <v/>
      </c>
      <c r="AJ67" s="248"/>
      <c r="AK67" s="248"/>
      <c r="AL67" s="248"/>
      <c r="AM67" s="248"/>
      <c r="AN67" s="248"/>
    </row>
    <row r="68" spans="1:40" ht="12" customHeight="1">
      <c r="A68" s="26"/>
      <c r="B68" s="65"/>
      <c r="C68" s="215"/>
      <c r="D68" s="216"/>
      <c r="E68" s="215"/>
      <c r="F68" s="216"/>
      <c r="G68" s="353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5"/>
      <c r="T68" s="343"/>
      <c r="U68" s="344"/>
      <c r="V68" s="272"/>
      <c r="W68" s="273"/>
      <c r="X68" s="274"/>
      <c r="Y68" s="349"/>
      <c r="Z68" s="349"/>
      <c r="AA68" s="349"/>
      <c r="AB68" s="345" t="str">
        <f t="shared" si="3"/>
        <v/>
      </c>
      <c r="AC68" s="345"/>
      <c r="AD68" s="345"/>
      <c r="AE68" s="252"/>
      <c r="AF68" s="255" t="str">
        <f t="shared" si="4"/>
        <v/>
      </c>
      <c r="AG68" s="248"/>
      <c r="AH68" s="248"/>
      <c r="AI68" s="248" t="str">
        <f t="shared" si="5"/>
        <v/>
      </c>
      <c r="AJ68" s="248"/>
      <c r="AK68" s="248"/>
      <c r="AL68" s="248"/>
      <c r="AM68" s="248"/>
      <c r="AN68" s="248"/>
    </row>
    <row r="69" spans="1:40" ht="12" customHeight="1">
      <c r="A69" s="26"/>
      <c r="B69" s="65"/>
      <c r="C69" s="215"/>
      <c r="D69" s="216"/>
      <c r="E69" s="215"/>
      <c r="F69" s="216"/>
      <c r="G69" s="353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5"/>
      <c r="T69" s="343"/>
      <c r="U69" s="344"/>
      <c r="V69" s="272"/>
      <c r="W69" s="273"/>
      <c r="X69" s="274"/>
      <c r="Y69" s="349"/>
      <c r="Z69" s="349"/>
      <c r="AA69" s="349"/>
      <c r="AB69" s="345" t="str">
        <f t="shared" si="3"/>
        <v/>
      </c>
      <c r="AC69" s="345"/>
      <c r="AD69" s="345"/>
      <c r="AE69" s="252"/>
      <c r="AF69" s="255" t="str">
        <f t="shared" si="4"/>
        <v/>
      </c>
      <c r="AG69" s="248"/>
      <c r="AH69" s="248"/>
      <c r="AI69" s="248" t="str">
        <f t="shared" si="5"/>
        <v/>
      </c>
      <c r="AJ69" s="248"/>
      <c r="AK69" s="248"/>
      <c r="AL69" s="248"/>
      <c r="AM69" s="248"/>
      <c r="AN69" s="248"/>
    </row>
    <row r="70" spans="1:40" ht="12" customHeight="1">
      <c r="A70" s="26"/>
      <c r="B70" s="65"/>
      <c r="C70" s="215"/>
      <c r="D70" s="216"/>
      <c r="E70" s="215"/>
      <c r="F70" s="216"/>
      <c r="G70" s="353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5"/>
      <c r="T70" s="343"/>
      <c r="U70" s="344"/>
      <c r="V70" s="272"/>
      <c r="W70" s="273"/>
      <c r="X70" s="274"/>
      <c r="Y70" s="349"/>
      <c r="Z70" s="349"/>
      <c r="AA70" s="349"/>
      <c r="AB70" s="345" t="str">
        <f t="shared" si="3"/>
        <v/>
      </c>
      <c r="AC70" s="345"/>
      <c r="AD70" s="345"/>
      <c r="AE70" s="252"/>
      <c r="AF70" s="255" t="str">
        <f t="shared" si="4"/>
        <v/>
      </c>
      <c r="AG70" s="248"/>
      <c r="AH70" s="248"/>
      <c r="AI70" s="248" t="str">
        <f t="shared" si="5"/>
        <v/>
      </c>
      <c r="AJ70" s="248"/>
      <c r="AK70" s="248"/>
      <c r="AL70" s="248"/>
      <c r="AM70" s="248"/>
      <c r="AN70" s="248"/>
    </row>
    <row r="71" spans="1:40" ht="12" customHeight="1">
      <c r="A71" s="26"/>
      <c r="B71" s="65"/>
      <c r="C71" s="215"/>
      <c r="D71" s="216"/>
      <c r="E71" s="215"/>
      <c r="F71" s="216"/>
      <c r="G71" s="353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5"/>
      <c r="T71" s="343"/>
      <c r="U71" s="344"/>
      <c r="V71" s="272"/>
      <c r="W71" s="273"/>
      <c r="X71" s="274"/>
      <c r="Y71" s="349"/>
      <c r="Z71" s="349"/>
      <c r="AA71" s="349"/>
      <c r="AB71" s="345" t="str">
        <f t="shared" si="3"/>
        <v/>
      </c>
      <c r="AC71" s="345"/>
      <c r="AD71" s="345"/>
      <c r="AE71" s="252"/>
      <c r="AF71" s="255" t="str">
        <f t="shared" si="4"/>
        <v/>
      </c>
      <c r="AG71" s="248"/>
      <c r="AH71" s="248"/>
      <c r="AI71" s="248" t="str">
        <f t="shared" si="5"/>
        <v/>
      </c>
      <c r="AJ71" s="248"/>
      <c r="AK71" s="248"/>
      <c r="AL71" s="248"/>
      <c r="AM71" s="248"/>
      <c r="AN71" s="248"/>
    </row>
    <row r="72" spans="1:40" ht="12" customHeight="1">
      <c r="A72" s="26"/>
      <c r="B72" s="65"/>
      <c r="C72" s="215"/>
      <c r="D72" s="216"/>
      <c r="E72" s="215"/>
      <c r="F72" s="216"/>
      <c r="G72" s="353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5"/>
      <c r="T72" s="343"/>
      <c r="U72" s="344"/>
      <c r="V72" s="272"/>
      <c r="W72" s="273"/>
      <c r="X72" s="274"/>
      <c r="Y72" s="349"/>
      <c r="Z72" s="349"/>
      <c r="AA72" s="349"/>
      <c r="AB72" s="345" t="str">
        <f t="shared" si="3"/>
        <v/>
      </c>
      <c r="AC72" s="345"/>
      <c r="AD72" s="345"/>
      <c r="AE72" s="252"/>
      <c r="AF72" s="255" t="str">
        <f t="shared" si="4"/>
        <v/>
      </c>
      <c r="AG72" s="248"/>
      <c r="AH72" s="248"/>
      <c r="AI72" s="248" t="str">
        <f t="shared" si="5"/>
        <v/>
      </c>
      <c r="AJ72" s="248"/>
      <c r="AK72" s="248"/>
      <c r="AL72" s="248"/>
      <c r="AM72" s="248"/>
      <c r="AN72" s="248"/>
    </row>
    <row r="73" spans="1:40" ht="12" customHeight="1">
      <c r="A73" s="26"/>
      <c r="B73" s="65"/>
      <c r="C73" s="215"/>
      <c r="D73" s="216"/>
      <c r="E73" s="215"/>
      <c r="F73" s="216"/>
      <c r="G73" s="353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5"/>
      <c r="T73" s="343"/>
      <c r="U73" s="344"/>
      <c r="V73" s="272"/>
      <c r="W73" s="273"/>
      <c r="X73" s="274"/>
      <c r="Y73" s="349"/>
      <c r="Z73" s="349"/>
      <c r="AA73" s="349"/>
      <c r="AB73" s="345" t="str">
        <f t="shared" si="3"/>
        <v/>
      </c>
      <c r="AC73" s="345"/>
      <c r="AD73" s="345"/>
      <c r="AE73" s="252"/>
      <c r="AF73" s="255" t="str">
        <f t="shared" si="4"/>
        <v/>
      </c>
      <c r="AG73" s="248"/>
      <c r="AH73" s="248"/>
      <c r="AI73" s="248" t="str">
        <f t="shared" si="5"/>
        <v/>
      </c>
      <c r="AJ73" s="248"/>
      <c r="AK73" s="248"/>
      <c r="AL73" s="248"/>
      <c r="AM73" s="248"/>
      <c r="AN73" s="248"/>
    </row>
    <row r="74" spans="1:40" ht="12" customHeight="1">
      <c r="A74" s="26"/>
      <c r="B74" s="65"/>
      <c r="C74" s="215"/>
      <c r="D74" s="216"/>
      <c r="E74" s="215"/>
      <c r="F74" s="216"/>
      <c r="G74" s="353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5"/>
      <c r="T74" s="343"/>
      <c r="U74" s="344"/>
      <c r="V74" s="272"/>
      <c r="W74" s="273"/>
      <c r="X74" s="274"/>
      <c r="Y74" s="349"/>
      <c r="Z74" s="349"/>
      <c r="AA74" s="349"/>
      <c r="AB74" s="345" t="str">
        <f t="shared" si="3"/>
        <v/>
      </c>
      <c r="AC74" s="345"/>
      <c r="AD74" s="345"/>
      <c r="AE74" s="252"/>
      <c r="AF74" s="255" t="str">
        <f t="shared" si="4"/>
        <v/>
      </c>
      <c r="AG74" s="248"/>
      <c r="AH74" s="248"/>
      <c r="AI74" s="248" t="str">
        <f t="shared" si="5"/>
        <v/>
      </c>
      <c r="AJ74" s="248"/>
      <c r="AK74" s="248"/>
      <c r="AL74" s="248"/>
      <c r="AM74" s="248"/>
      <c r="AN74" s="248"/>
    </row>
    <row r="75" spans="1:40" ht="12" customHeight="1">
      <c r="A75" s="26"/>
      <c r="B75" s="65"/>
      <c r="C75" s="215"/>
      <c r="D75" s="216"/>
      <c r="E75" s="215"/>
      <c r="F75" s="216"/>
      <c r="G75" s="353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5"/>
      <c r="T75" s="343"/>
      <c r="U75" s="344"/>
      <c r="V75" s="272"/>
      <c r="W75" s="273"/>
      <c r="X75" s="274"/>
      <c r="Y75" s="349"/>
      <c r="Z75" s="349"/>
      <c r="AA75" s="349"/>
      <c r="AB75" s="345" t="str">
        <f t="shared" si="3"/>
        <v/>
      </c>
      <c r="AC75" s="345"/>
      <c r="AD75" s="345"/>
      <c r="AE75" s="252"/>
      <c r="AF75" s="255" t="str">
        <f t="shared" si="4"/>
        <v/>
      </c>
      <c r="AG75" s="248"/>
      <c r="AH75" s="248"/>
      <c r="AI75" s="248" t="str">
        <f t="shared" si="5"/>
        <v/>
      </c>
      <c r="AJ75" s="248"/>
      <c r="AK75" s="248"/>
      <c r="AL75" s="248"/>
      <c r="AM75" s="248"/>
      <c r="AN75" s="248"/>
    </row>
    <row r="76" spans="1:40" ht="12" customHeight="1">
      <c r="A76" s="26"/>
      <c r="B76" s="65"/>
      <c r="C76" s="215"/>
      <c r="D76" s="216"/>
      <c r="E76" s="215"/>
      <c r="F76" s="216"/>
      <c r="G76" s="353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5"/>
      <c r="T76" s="343"/>
      <c r="U76" s="344"/>
      <c r="V76" s="272"/>
      <c r="W76" s="273"/>
      <c r="X76" s="274"/>
      <c r="Y76" s="349"/>
      <c r="Z76" s="349"/>
      <c r="AA76" s="349"/>
      <c r="AB76" s="345" t="str">
        <f t="shared" si="3"/>
        <v/>
      </c>
      <c r="AC76" s="345"/>
      <c r="AD76" s="345"/>
      <c r="AE76" s="252"/>
      <c r="AF76" s="255" t="str">
        <f t="shared" si="4"/>
        <v/>
      </c>
      <c r="AG76" s="248"/>
      <c r="AH76" s="248"/>
      <c r="AI76" s="248" t="str">
        <f t="shared" si="5"/>
        <v/>
      </c>
      <c r="AJ76" s="248"/>
      <c r="AK76" s="248"/>
      <c r="AL76" s="248"/>
      <c r="AM76" s="248"/>
      <c r="AN76" s="248"/>
    </row>
    <row r="77" spans="1:40" ht="12" customHeight="1">
      <c r="A77" s="26"/>
      <c r="B77" s="65"/>
      <c r="C77" s="215"/>
      <c r="D77" s="216"/>
      <c r="E77" s="215"/>
      <c r="F77" s="216"/>
      <c r="G77" s="353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5"/>
      <c r="T77" s="343"/>
      <c r="U77" s="344"/>
      <c r="V77" s="272"/>
      <c r="W77" s="273"/>
      <c r="X77" s="274"/>
      <c r="Y77" s="349"/>
      <c r="Z77" s="349"/>
      <c r="AA77" s="349"/>
      <c r="AB77" s="345" t="str">
        <f t="shared" si="3"/>
        <v/>
      </c>
      <c r="AC77" s="345"/>
      <c r="AD77" s="345"/>
      <c r="AE77" s="252"/>
      <c r="AF77" s="255" t="str">
        <f t="shared" si="4"/>
        <v/>
      </c>
      <c r="AG77" s="248"/>
      <c r="AH77" s="248"/>
      <c r="AI77" s="248" t="str">
        <f t="shared" si="5"/>
        <v/>
      </c>
      <c r="AJ77" s="248"/>
      <c r="AK77" s="248"/>
      <c r="AL77" s="248"/>
      <c r="AM77" s="248"/>
      <c r="AN77" s="248"/>
    </row>
    <row r="78" spans="1:40" ht="12" customHeight="1">
      <c r="A78" s="26"/>
      <c r="B78" s="65"/>
      <c r="C78" s="215"/>
      <c r="D78" s="216"/>
      <c r="E78" s="215"/>
      <c r="F78" s="216"/>
      <c r="G78" s="353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5"/>
      <c r="T78" s="343"/>
      <c r="U78" s="344"/>
      <c r="V78" s="272"/>
      <c r="W78" s="273"/>
      <c r="X78" s="274"/>
      <c r="Y78" s="349"/>
      <c r="Z78" s="349"/>
      <c r="AA78" s="349"/>
      <c r="AB78" s="345" t="str">
        <f t="shared" si="3"/>
        <v/>
      </c>
      <c r="AC78" s="345"/>
      <c r="AD78" s="345"/>
      <c r="AE78" s="252"/>
      <c r="AF78" s="255" t="str">
        <f t="shared" si="4"/>
        <v/>
      </c>
      <c r="AG78" s="248"/>
      <c r="AH78" s="248"/>
      <c r="AI78" s="248" t="str">
        <f t="shared" si="5"/>
        <v/>
      </c>
      <c r="AJ78" s="248"/>
      <c r="AK78" s="248"/>
      <c r="AL78" s="248"/>
      <c r="AM78" s="248"/>
      <c r="AN78" s="248"/>
    </row>
    <row r="79" spans="1:40" ht="12" customHeight="1">
      <c r="A79" s="26"/>
      <c r="B79" s="65"/>
      <c r="C79" s="215"/>
      <c r="D79" s="216"/>
      <c r="E79" s="215"/>
      <c r="F79" s="216"/>
      <c r="G79" s="353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5"/>
      <c r="T79" s="343"/>
      <c r="U79" s="344"/>
      <c r="V79" s="272"/>
      <c r="W79" s="273"/>
      <c r="X79" s="274"/>
      <c r="Y79" s="349"/>
      <c r="Z79" s="349"/>
      <c r="AA79" s="349"/>
      <c r="AB79" s="345" t="str">
        <f t="shared" si="3"/>
        <v/>
      </c>
      <c r="AC79" s="345"/>
      <c r="AD79" s="345"/>
      <c r="AE79" s="252"/>
      <c r="AF79" s="255" t="str">
        <f t="shared" si="4"/>
        <v/>
      </c>
      <c r="AG79" s="248"/>
      <c r="AH79" s="248"/>
      <c r="AI79" s="248" t="str">
        <f t="shared" si="5"/>
        <v/>
      </c>
      <c r="AJ79" s="248"/>
      <c r="AK79" s="248"/>
      <c r="AL79" s="248"/>
      <c r="AM79" s="248"/>
      <c r="AN79" s="248"/>
    </row>
    <row r="80" spans="1:40" ht="12" customHeight="1">
      <c r="A80" s="26"/>
      <c r="B80" s="65"/>
      <c r="C80" s="215"/>
      <c r="D80" s="216"/>
      <c r="E80" s="215"/>
      <c r="F80" s="216"/>
      <c r="G80" s="353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5"/>
      <c r="T80" s="343"/>
      <c r="U80" s="344"/>
      <c r="V80" s="272"/>
      <c r="W80" s="273"/>
      <c r="X80" s="274"/>
      <c r="Y80" s="349"/>
      <c r="Z80" s="349"/>
      <c r="AA80" s="349"/>
      <c r="AB80" s="345" t="str">
        <f t="shared" si="3"/>
        <v/>
      </c>
      <c r="AC80" s="345"/>
      <c r="AD80" s="345"/>
      <c r="AE80" s="252"/>
      <c r="AF80" s="255" t="str">
        <f t="shared" si="4"/>
        <v/>
      </c>
      <c r="AG80" s="248"/>
      <c r="AH80" s="248"/>
      <c r="AI80" s="248" t="str">
        <f t="shared" si="5"/>
        <v/>
      </c>
      <c r="AJ80" s="248"/>
      <c r="AK80" s="248"/>
      <c r="AL80" s="248"/>
      <c r="AM80" s="248"/>
      <c r="AN80" s="248"/>
    </row>
    <row r="81" spans="1:48" ht="12" customHeight="1">
      <c r="A81" s="26"/>
      <c r="B81" s="65"/>
      <c r="C81" s="215"/>
      <c r="D81" s="216"/>
      <c r="E81" s="215"/>
      <c r="F81" s="216"/>
      <c r="G81" s="353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5"/>
      <c r="T81" s="343"/>
      <c r="U81" s="344"/>
      <c r="V81" s="272"/>
      <c r="W81" s="273"/>
      <c r="X81" s="274"/>
      <c r="Y81" s="349"/>
      <c r="Z81" s="349"/>
      <c r="AA81" s="349"/>
      <c r="AB81" s="345" t="str">
        <f t="shared" si="3"/>
        <v/>
      </c>
      <c r="AC81" s="345"/>
      <c r="AD81" s="345"/>
      <c r="AE81" s="252"/>
      <c r="AF81" s="255" t="str">
        <f t="shared" si="4"/>
        <v/>
      </c>
      <c r="AG81" s="248"/>
      <c r="AH81" s="248"/>
      <c r="AI81" s="248" t="str">
        <f t="shared" si="5"/>
        <v/>
      </c>
      <c r="AJ81" s="248"/>
      <c r="AK81" s="248"/>
      <c r="AL81" s="248"/>
      <c r="AM81" s="248"/>
      <c r="AN81" s="248"/>
    </row>
    <row r="82" spans="1:48" ht="12" customHeight="1">
      <c r="A82" s="26"/>
      <c r="B82" s="65"/>
      <c r="C82" s="215"/>
      <c r="D82" s="216"/>
      <c r="E82" s="215"/>
      <c r="F82" s="216"/>
      <c r="G82" s="353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5"/>
      <c r="T82" s="343"/>
      <c r="U82" s="344"/>
      <c r="V82" s="272"/>
      <c r="W82" s="273"/>
      <c r="X82" s="274"/>
      <c r="Y82" s="349"/>
      <c r="Z82" s="349"/>
      <c r="AA82" s="349"/>
      <c r="AB82" s="345" t="str">
        <f t="shared" si="3"/>
        <v/>
      </c>
      <c r="AC82" s="345"/>
      <c r="AD82" s="345"/>
      <c r="AE82" s="252"/>
      <c r="AF82" s="255" t="str">
        <f t="shared" si="4"/>
        <v/>
      </c>
      <c r="AG82" s="248"/>
      <c r="AH82" s="248"/>
      <c r="AI82" s="248" t="str">
        <f t="shared" si="5"/>
        <v/>
      </c>
      <c r="AJ82" s="248"/>
      <c r="AK82" s="248"/>
      <c r="AL82" s="248"/>
      <c r="AM82" s="248"/>
      <c r="AN82" s="248"/>
    </row>
    <row r="83" spans="1:48" ht="12" customHeight="1">
      <c r="A83" s="26"/>
      <c r="B83" s="65"/>
      <c r="C83" s="215"/>
      <c r="D83" s="216"/>
      <c r="E83" s="215"/>
      <c r="F83" s="216"/>
      <c r="G83" s="353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5"/>
      <c r="T83" s="343"/>
      <c r="U83" s="344"/>
      <c r="V83" s="272"/>
      <c r="W83" s="273"/>
      <c r="X83" s="274"/>
      <c r="Y83" s="349"/>
      <c r="Z83" s="349"/>
      <c r="AA83" s="349"/>
      <c r="AB83" s="345" t="str">
        <f t="shared" si="3"/>
        <v/>
      </c>
      <c r="AC83" s="345"/>
      <c r="AD83" s="345"/>
      <c r="AE83" s="252"/>
      <c r="AF83" s="255" t="str">
        <f t="shared" si="4"/>
        <v/>
      </c>
      <c r="AG83" s="248"/>
      <c r="AH83" s="248"/>
      <c r="AI83" s="248" t="str">
        <f t="shared" si="5"/>
        <v/>
      </c>
      <c r="AJ83" s="248"/>
      <c r="AK83" s="248"/>
      <c r="AL83" s="248"/>
      <c r="AM83" s="248"/>
      <c r="AN83" s="248"/>
    </row>
    <row r="84" spans="1:48" ht="12" customHeight="1">
      <c r="A84" s="26"/>
      <c r="B84" s="66"/>
      <c r="C84" s="215"/>
      <c r="D84" s="216"/>
      <c r="E84" s="215"/>
      <c r="F84" s="216"/>
      <c r="G84" s="353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5"/>
      <c r="T84" s="343"/>
      <c r="U84" s="344"/>
      <c r="V84" s="272"/>
      <c r="W84" s="273"/>
      <c r="X84" s="274"/>
      <c r="Y84" s="350"/>
      <c r="Z84" s="350"/>
      <c r="AA84" s="350"/>
      <c r="AB84" s="346" t="str">
        <f t="shared" si="3"/>
        <v/>
      </c>
      <c r="AC84" s="346"/>
      <c r="AD84" s="346"/>
      <c r="AE84" s="347"/>
      <c r="AF84" s="255" t="str">
        <f t="shared" si="4"/>
        <v/>
      </c>
      <c r="AG84" s="248"/>
      <c r="AH84" s="248"/>
      <c r="AI84" s="348" t="str">
        <f t="shared" si="5"/>
        <v/>
      </c>
      <c r="AJ84" s="348"/>
      <c r="AK84" s="348"/>
      <c r="AL84" s="348"/>
      <c r="AM84" s="348"/>
      <c r="AN84" s="348"/>
    </row>
    <row r="85" spans="1:48" ht="12" customHeight="1">
      <c r="A85" s="26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61" t="s">
        <v>33</v>
      </c>
      <c r="Y85" s="351" t="s">
        <v>34</v>
      </c>
      <c r="Z85" s="275"/>
      <c r="AA85" s="275"/>
      <c r="AB85" s="275">
        <f>SUM(AB30:AE84)</f>
        <v>10</v>
      </c>
      <c r="AC85" s="275"/>
      <c r="AD85" s="275"/>
      <c r="AE85" s="276"/>
      <c r="AF85" s="277" t="s">
        <v>35</v>
      </c>
      <c r="AG85" s="278"/>
      <c r="AH85" s="278"/>
      <c r="AI85" s="278">
        <f>SUM(AI30:AN84)</f>
        <v>12.54</v>
      </c>
      <c r="AJ85" s="278"/>
      <c r="AK85" s="278"/>
      <c r="AL85" s="278"/>
      <c r="AM85" s="278"/>
      <c r="AN85" s="278"/>
    </row>
    <row r="86" spans="1:48" ht="12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8" ht="12" customHeight="1">
      <c r="A87" s="26"/>
      <c r="B87" s="26"/>
      <c r="C87" s="26"/>
      <c r="D87" s="26"/>
      <c r="E87" s="26"/>
      <c r="F87" s="279" t="s">
        <v>48</v>
      </c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6"/>
    </row>
    <row r="88" spans="1:48" ht="12" customHeight="1">
      <c r="A88" s="26"/>
      <c r="B88" s="26"/>
      <c r="C88" s="26"/>
      <c r="D88" s="26"/>
      <c r="E88" s="26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6"/>
    </row>
    <row r="89" spans="1:48" ht="12" customHeight="1">
      <c r="A89" s="26"/>
      <c r="B89" s="26"/>
      <c r="C89" s="26"/>
      <c r="D89" s="26"/>
      <c r="E89" s="26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6"/>
    </row>
    <row r="90" spans="1:48" s="4" customFormat="1" ht="12.75">
      <c r="A90" s="26"/>
      <c r="B90" s="26"/>
      <c r="C90" s="26"/>
      <c r="D90" s="26"/>
      <c r="E90" s="26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6"/>
      <c r="AV90" s="17"/>
    </row>
    <row r="91" spans="1:48" s="28" customFormat="1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V91" s="29"/>
    </row>
    <row r="92" spans="1:48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8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8" ht="12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8" ht="6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8" ht="12" customHeight="1">
      <c r="A96" s="26"/>
      <c r="B96" s="26"/>
      <c r="C96" s="26"/>
      <c r="D96" s="26"/>
      <c r="E96" s="26"/>
      <c r="F96" s="26" t="s">
        <v>7</v>
      </c>
      <c r="G96" s="26"/>
      <c r="H96" s="26"/>
      <c r="I96" s="26"/>
      <c r="J96" s="26"/>
      <c r="K96" s="26"/>
      <c r="L96" s="26"/>
      <c r="M96" s="26"/>
      <c r="N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6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2" customHeight="1">
      <c r="A98" s="26"/>
      <c r="B98" s="26"/>
      <c r="C98" s="26"/>
      <c r="D98" s="26"/>
      <c r="E98" s="26"/>
      <c r="F98" s="26" t="s">
        <v>13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6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1:40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</sheetData>
  <sheetProtection insertRows="0" selectLockedCells="1"/>
  <mergeCells count="545">
    <mergeCell ref="K25:P25"/>
    <mergeCell ref="C82:D82"/>
    <mergeCell ref="C76:D76"/>
    <mergeCell ref="C77:D77"/>
    <mergeCell ref="C70:D70"/>
    <mergeCell ref="C71:D71"/>
    <mergeCell ref="C72:D72"/>
    <mergeCell ref="C73:D73"/>
    <mergeCell ref="C55:D55"/>
    <mergeCell ref="C56:D56"/>
    <mergeCell ref="C49:D49"/>
    <mergeCell ref="C50:D50"/>
    <mergeCell ref="C51:D51"/>
    <mergeCell ref="C52:D52"/>
    <mergeCell ref="C45:D45"/>
    <mergeCell ref="C46:D46"/>
    <mergeCell ref="C47:D47"/>
    <mergeCell ref="C48:D48"/>
    <mergeCell ref="C41:D41"/>
    <mergeCell ref="C42:D42"/>
    <mergeCell ref="C43:D43"/>
    <mergeCell ref="C44:D44"/>
    <mergeCell ref="E69:F69"/>
    <mergeCell ref="E70:F70"/>
    <mergeCell ref="C83:D83"/>
    <mergeCell ref="C84:D84"/>
    <mergeCell ref="C35:D35"/>
    <mergeCell ref="C78:D78"/>
    <mergeCell ref="C79:D79"/>
    <mergeCell ref="C80:D80"/>
    <mergeCell ref="C81:D81"/>
    <mergeCell ref="C74:D74"/>
    <mergeCell ref="C75:D75"/>
    <mergeCell ref="C69:D69"/>
    <mergeCell ref="C65:D65"/>
    <mergeCell ref="C66:D66"/>
    <mergeCell ref="C67:D67"/>
    <mergeCell ref="C68:D68"/>
    <mergeCell ref="C61:D61"/>
    <mergeCell ref="C62:D62"/>
    <mergeCell ref="C63:D63"/>
    <mergeCell ref="C64:D64"/>
    <mergeCell ref="C57:D57"/>
    <mergeCell ref="C58:D58"/>
    <mergeCell ref="C59:D59"/>
    <mergeCell ref="C60:D60"/>
    <mergeCell ref="C53:D53"/>
    <mergeCell ref="C54:D54"/>
    <mergeCell ref="E83:F83"/>
    <mergeCell ref="E84:F84"/>
    <mergeCell ref="E71:F71"/>
    <mergeCell ref="E72:F72"/>
    <mergeCell ref="E73:F73"/>
    <mergeCell ref="E74:F74"/>
    <mergeCell ref="C32:D32"/>
    <mergeCell ref="C33:D33"/>
    <mergeCell ref="C34:D34"/>
    <mergeCell ref="C36:D36"/>
    <mergeCell ref="C37:D37"/>
    <mergeCell ref="C38:D38"/>
    <mergeCell ref="C39:D39"/>
    <mergeCell ref="C40:D40"/>
    <mergeCell ref="E79:F79"/>
    <mergeCell ref="E80:F80"/>
    <mergeCell ref="E81:F81"/>
    <mergeCell ref="E82:F82"/>
    <mergeCell ref="E75:F75"/>
    <mergeCell ref="E76:F76"/>
    <mergeCell ref="E77:F77"/>
    <mergeCell ref="E78:F78"/>
    <mergeCell ref="E67:F67"/>
    <mergeCell ref="E68:F68"/>
    <mergeCell ref="E63:F63"/>
    <mergeCell ref="E64:F64"/>
    <mergeCell ref="E65:F65"/>
    <mergeCell ref="E66:F66"/>
    <mergeCell ref="E59:F59"/>
    <mergeCell ref="E60:F60"/>
    <mergeCell ref="E61:F61"/>
    <mergeCell ref="E62:F62"/>
    <mergeCell ref="E55:F55"/>
    <mergeCell ref="E56:F56"/>
    <mergeCell ref="E57:F57"/>
    <mergeCell ref="E58:F58"/>
    <mergeCell ref="E51:F51"/>
    <mergeCell ref="E52:F52"/>
    <mergeCell ref="E53:F53"/>
    <mergeCell ref="E54:F54"/>
    <mergeCell ref="E47:F47"/>
    <mergeCell ref="E48:F48"/>
    <mergeCell ref="E49:F49"/>
    <mergeCell ref="E50:F50"/>
    <mergeCell ref="E43:F43"/>
    <mergeCell ref="E44:F44"/>
    <mergeCell ref="E45:F45"/>
    <mergeCell ref="E46:F46"/>
    <mergeCell ref="E39:F39"/>
    <mergeCell ref="E40:F40"/>
    <mergeCell ref="E41:F41"/>
    <mergeCell ref="E42:F42"/>
    <mergeCell ref="E36:F36"/>
    <mergeCell ref="E37:F37"/>
    <mergeCell ref="E35:F35"/>
    <mergeCell ref="E38:F38"/>
    <mergeCell ref="G84:S84"/>
    <mergeCell ref="G80:S80"/>
    <mergeCell ref="G81:S81"/>
    <mergeCell ref="G72:S72"/>
    <mergeCell ref="G73:S73"/>
    <mergeCell ref="G74:S74"/>
    <mergeCell ref="G75:S75"/>
    <mergeCell ref="G82:S82"/>
    <mergeCell ref="G83:S83"/>
    <mergeCell ref="G76:S76"/>
    <mergeCell ref="G77:S77"/>
    <mergeCell ref="G78:S78"/>
    <mergeCell ref="G79:S79"/>
    <mergeCell ref="G68:S68"/>
    <mergeCell ref="G69:S69"/>
    <mergeCell ref="G70:S70"/>
    <mergeCell ref="B27:B29"/>
    <mergeCell ref="E28:F28"/>
    <mergeCell ref="C30:D30"/>
    <mergeCell ref="E30:F30"/>
    <mergeCell ref="C31:D31"/>
    <mergeCell ref="E31:F31"/>
    <mergeCell ref="E32:F32"/>
    <mergeCell ref="E33:F33"/>
    <mergeCell ref="E34:F34"/>
    <mergeCell ref="G71:S71"/>
    <mergeCell ref="G64:S64"/>
    <mergeCell ref="G65:S65"/>
    <mergeCell ref="G66:S66"/>
    <mergeCell ref="G67:S67"/>
    <mergeCell ref="G60:S60"/>
    <mergeCell ref="G61:S61"/>
    <mergeCell ref="G62:S62"/>
    <mergeCell ref="G63:S63"/>
    <mergeCell ref="G56:S56"/>
    <mergeCell ref="G57:S57"/>
    <mergeCell ref="G58:S58"/>
    <mergeCell ref="G59:S59"/>
    <mergeCell ref="G52:S52"/>
    <mergeCell ref="G53:S53"/>
    <mergeCell ref="G54:S54"/>
    <mergeCell ref="G55:S55"/>
    <mergeCell ref="G48:S48"/>
    <mergeCell ref="G49:S49"/>
    <mergeCell ref="G50:S50"/>
    <mergeCell ref="G51:S51"/>
    <mergeCell ref="G47:S47"/>
    <mergeCell ref="G38:S38"/>
    <mergeCell ref="G39:S39"/>
    <mergeCell ref="G40:S40"/>
    <mergeCell ref="G41:S41"/>
    <mergeCell ref="G42:S42"/>
    <mergeCell ref="G43:S43"/>
    <mergeCell ref="G44:S44"/>
    <mergeCell ref="G34:S34"/>
    <mergeCell ref="G36:S36"/>
    <mergeCell ref="G45:S45"/>
    <mergeCell ref="G35:S35"/>
    <mergeCell ref="T83:U83"/>
    <mergeCell ref="V83:X83"/>
    <mergeCell ref="T79:U79"/>
    <mergeCell ref="V79:X79"/>
    <mergeCell ref="T80:U80"/>
    <mergeCell ref="V80:X80"/>
    <mergeCell ref="G37:S37"/>
    <mergeCell ref="G46:S46"/>
    <mergeCell ref="T84:U84"/>
    <mergeCell ref="V84:X84"/>
    <mergeCell ref="T81:U81"/>
    <mergeCell ref="V81:X81"/>
    <mergeCell ref="T82:U82"/>
    <mergeCell ref="V82:X82"/>
    <mergeCell ref="T77:U77"/>
    <mergeCell ref="V77:X77"/>
    <mergeCell ref="T78:U78"/>
    <mergeCell ref="V78:X78"/>
    <mergeCell ref="T75:U75"/>
    <mergeCell ref="V75:X75"/>
    <mergeCell ref="T76:U76"/>
    <mergeCell ref="V76:X76"/>
    <mergeCell ref="T73:U73"/>
    <mergeCell ref="V73:X73"/>
    <mergeCell ref="T74:U74"/>
    <mergeCell ref="V74:X74"/>
    <mergeCell ref="T71:U71"/>
    <mergeCell ref="V71:X71"/>
    <mergeCell ref="T72:U72"/>
    <mergeCell ref="V72:X72"/>
    <mergeCell ref="T69:U69"/>
    <mergeCell ref="V69:X69"/>
    <mergeCell ref="T70:U70"/>
    <mergeCell ref="V70:X70"/>
    <mergeCell ref="T67:U67"/>
    <mergeCell ref="V67:X67"/>
    <mergeCell ref="T68:U68"/>
    <mergeCell ref="V68:X68"/>
    <mergeCell ref="T65:U65"/>
    <mergeCell ref="V65:X65"/>
    <mergeCell ref="T66:U66"/>
    <mergeCell ref="V66:X66"/>
    <mergeCell ref="T63:U63"/>
    <mergeCell ref="V63:X63"/>
    <mergeCell ref="T64:U64"/>
    <mergeCell ref="V64:X64"/>
    <mergeCell ref="T61:U61"/>
    <mergeCell ref="V61:X61"/>
    <mergeCell ref="T62:U62"/>
    <mergeCell ref="V62:X62"/>
    <mergeCell ref="T59:U59"/>
    <mergeCell ref="V59:X59"/>
    <mergeCell ref="T60:U60"/>
    <mergeCell ref="V60:X60"/>
    <mergeCell ref="T57:U57"/>
    <mergeCell ref="V57:X57"/>
    <mergeCell ref="T58:U58"/>
    <mergeCell ref="V58:X58"/>
    <mergeCell ref="T55:U55"/>
    <mergeCell ref="V55:X55"/>
    <mergeCell ref="T56:U56"/>
    <mergeCell ref="V56:X56"/>
    <mergeCell ref="T53:U53"/>
    <mergeCell ref="V53:X53"/>
    <mergeCell ref="T54:U54"/>
    <mergeCell ref="V54:X54"/>
    <mergeCell ref="T51:U51"/>
    <mergeCell ref="V51:X51"/>
    <mergeCell ref="T52:U52"/>
    <mergeCell ref="V52:X52"/>
    <mergeCell ref="T49:U49"/>
    <mergeCell ref="V49:X49"/>
    <mergeCell ref="T50:U50"/>
    <mergeCell ref="V50:X50"/>
    <mergeCell ref="W22:X22"/>
    <mergeCell ref="W23:X23"/>
    <mergeCell ref="T48:U48"/>
    <mergeCell ref="V48:X48"/>
    <mergeCell ref="V30:X30"/>
    <mergeCell ref="T27:U29"/>
    <mergeCell ref="T32:U32"/>
    <mergeCell ref="V32:X32"/>
    <mergeCell ref="W24:X24"/>
    <mergeCell ref="W25:X25"/>
    <mergeCell ref="V42:X42"/>
    <mergeCell ref="T43:U43"/>
    <mergeCell ref="V43:X43"/>
    <mergeCell ref="T47:U47"/>
    <mergeCell ref="V47:X47"/>
    <mergeCell ref="T46:U46"/>
    <mergeCell ref="V46:X46"/>
    <mergeCell ref="T44:U44"/>
    <mergeCell ref="V44:X44"/>
    <mergeCell ref="T45:U45"/>
    <mergeCell ref="T35:U35"/>
    <mergeCell ref="V35:X35"/>
    <mergeCell ref="AB32:AE32"/>
    <mergeCell ref="Y33:AA33"/>
    <mergeCell ref="G32:S32"/>
    <mergeCell ref="G33:S33"/>
    <mergeCell ref="Y27:AN27"/>
    <mergeCell ref="Y29:AA29"/>
    <mergeCell ref="AB29:AE29"/>
    <mergeCell ref="Y28:AE28"/>
    <mergeCell ref="G31:S31"/>
    <mergeCell ref="AF28:AN28"/>
    <mergeCell ref="AF29:AH29"/>
    <mergeCell ref="AI31:AN31"/>
    <mergeCell ref="T31:U31"/>
    <mergeCell ref="V31:X31"/>
    <mergeCell ref="AI29:AN29"/>
    <mergeCell ref="Y31:AA31"/>
    <mergeCell ref="AF30:AH30"/>
    <mergeCell ref="AI30:AN30"/>
    <mergeCell ref="AF31:AH31"/>
    <mergeCell ref="AB30:AE30"/>
    <mergeCell ref="Y34:AA34"/>
    <mergeCell ref="AF34:AH34"/>
    <mergeCell ref="L23:M23"/>
    <mergeCell ref="O23:P23"/>
    <mergeCell ref="L22:M22"/>
    <mergeCell ref="N2:AF3"/>
    <mergeCell ref="AE5:AN5"/>
    <mergeCell ref="L20:M20"/>
    <mergeCell ref="O20:P20"/>
    <mergeCell ref="B14:W14"/>
    <mergeCell ref="B5:Y5"/>
    <mergeCell ref="Y18:AI19"/>
    <mergeCell ref="Y20:AN25"/>
    <mergeCell ref="Q18:X19"/>
    <mergeCell ref="K18:P19"/>
    <mergeCell ref="L21:M21"/>
    <mergeCell ref="O21:P21"/>
    <mergeCell ref="AJ18:AN19"/>
    <mergeCell ref="W20:X20"/>
    <mergeCell ref="W21:X21"/>
    <mergeCell ref="O22:P22"/>
    <mergeCell ref="B8:AD8"/>
    <mergeCell ref="B11:W11"/>
    <mergeCell ref="AE8:AN8"/>
    <mergeCell ref="L24:M24"/>
    <mergeCell ref="O24:P24"/>
    <mergeCell ref="X14:AF14"/>
    <mergeCell ref="AG14:AN14"/>
    <mergeCell ref="X11:AL11"/>
    <mergeCell ref="AM11:AN11"/>
    <mergeCell ref="AF32:AH32"/>
    <mergeCell ref="AI32:AN32"/>
    <mergeCell ref="AF33:AH33"/>
    <mergeCell ref="AI33:AN33"/>
    <mergeCell ref="Y32:AA32"/>
    <mergeCell ref="AB33:AE33"/>
    <mergeCell ref="AB31:AE31"/>
    <mergeCell ref="Y30:AA30"/>
    <mergeCell ref="AI34:AN34"/>
    <mergeCell ref="Y36:AA36"/>
    <mergeCell ref="Y37:AA37"/>
    <mergeCell ref="Y38:AA38"/>
    <mergeCell ref="Y35:AA35"/>
    <mergeCell ref="Y39:AA39"/>
    <mergeCell ref="Y40:AA40"/>
    <mergeCell ref="AB34:AE34"/>
    <mergeCell ref="AB36:AE36"/>
    <mergeCell ref="AB37:AE37"/>
    <mergeCell ref="AB39:AE39"/>
    <mergeCell ref="AB35:AE35"/>
    <mergeCell ref="Y41:AA41"/>
    <mergeCell ref="Y42:AA42"/>
    <mergeCell ref="Y43:AA43"/>
    <mergeCell ref="Y44:AA44"/>
    <mergeCell ref="Y45:AA45"/>
    <mergeCell ref="Y46:AA46"/>
    <mergeCell ref="Y47:AA47"/>
    <mergeCell ref="Y48:AA48"/>
    <mergeCell ref="Y49:AA49"/>
    <mergeCell ref="Y50:AA50"/>
    <mergeCell ref="Y51:AA51"/>
    <mergeCell ref="Y52:AA52"/>
    <mergeCell ref="Y53:AA53"/>
    <mergeCell ref="Y54:AA5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63:AA63"/>
    <mergeCell ref="Y64:AA64"/>
    <mergeCell ref="Y65:AA65"/>
    <mergeCell ref="Y66:AA66"/>
    <mergeCell ref="Y67:AA67"/>
    <mergeCell ref="Y68:AA68"/>
    <mergeCell ref="Y69:AA69"/>
    <mergeCell ref="Y70:AA70"/>
    <mergeCell ref="Y71:AA71"/>
    <mergeCell ref="Y72:AA72"/>
    <mergeCell ref="Y73:AA73"/>
    <mergeCell ref="Y74:AA74"/>
    <mergeCell ref="Y75:AA75"/>
    <mergeCell ref="Y76:AA76"/>
    <mergeCell ref="Y77:AA77"/>
    <mergeCell ref="Y78:AA78"/>
    <mergeCell ref="Y79:AA79"/>
    <mergeCell ref="Y80:AA80"/>
    <mergeCell ref="Y81:AA81"/>
    <mergeCell ref="Y82:AA82"/>
    <mergeCell ref="Y83:AA83"/>
    <mergeCell ref="Y84:AA84"/>
    <mergeCell ref="Y85:AA85"/>
    <mergeCell ref="AB41:AE41"/>
    <mergeCell ref="AB43:AE43"/>
    <mergeCell ref="AF36:AH36"/>
    <mergeCell ref="AI36:AN36"/>
    <mergeCell ref="AF35:AH35"/>
    <mergeCell ref="AI35:AN35"/>
    <mergeCell ref="AF37:AH37"/>
    <mergeCell ref="AI37:AN37"/>
    <mergeCell ref="AB38:AE38"/>
    <mergeCell ref="AF38:AH38"/>
    <mergeCell ref="AI38:AN38"/>
    <mergeCell ref="AF39:AH39"/>
    <mergeCell ref="AI39:AN39"/>
    <mergeCell ref="AB40:AE40"/>
    <mergeCell ref="AF40:AH40"/>
    <mergeCell ref="AI40:AN40"/>
    <mergeCell ref="AF41:AH41"/>
    <mergeCell ref="AI41:AN41"/>
    <mergeCell ref="AB42:AE42"/>
    <mergeCell ref="AF42:AH42"/>
    <mergeCell ref="AI42:AN42"/>
    <mergeCell ref="AF43:AH43"/>
    <mergeCell ref="AI43:AN43"/>
    <mergeCell ref="AB44:AE44"/>
    <mergeCell ref="AF44:AH44"/>
    <mergeCell ref="AI44:AN44"/>
    <mergeCell ref="AB45:AE45"/>
    <mergeCell ref="AF45:AH45"/>
    <mergeCell ref="AI45:AN45"/>
    <mergeCell ref="AB46:AE46"/>
    <mergeCell ref="AF46:AH46"/>
    <mergeCell ref="AI46:AN46"/>
    <mergeCell ref="AB47:AE47"/>
    <mergeCell ref="AF47:AH47"/>
    <mergeCell ref="AI47:AN47"/>
    <mergeCell ref="AB48:AE48"/>
    <mergeCell ref="AF48:AH48"/>
    <mergeCell ref="AI48:AN48"/>
    <mergeCell ref="AB49:AE49"/>
    <mergeCell ref="AF49:AH49"/>
    <mergeCell ref="AI49:AN49"/>
    <mergeCell ref="AB50:AE50"/>
    <mergeCell ref="AF50:AH50"/>
    <mergeCell ref="AI50:AN50"/>
    <mergeCell ref="AB51:AE51"/>
    <mergeCell ref="AF51:AH51"/>
    <mergeCell ref="AI51:AN51"/>
    <mergeCell ref="AB52:AE52"/>
    <mergeCell ref="AF52:AH52"/>
    <mergeCell ref="AI52:AN52"/>
    <mergeCell ref="AB53:AE53"/>
    <mergeCell ref="AF53:AH53"/>
    <mergeCell ref="AI53:AN53"/>
    <mergeCell ref="AB54:AE54"/>
    <mergeCell ref="AF54:AH54"/>
    <mergeCell ref="AI54:AN54"/>
    <mergeCell ref="AB55:AE55"/>
    <mergeCell ref="AF55:AH55"/>
    <mergeCell ref="AI55:AN55"/>
    <mergeCell ref="AB56:AE56"/>
    <mergeCell ref="AF56:AH56"/>
    <mergeCell ref="AI56:AN56"/>
    <mergeCell ref="AB57:AE57"/>
    <mergeCell ref="AF57:AH57"/>
    <mergeCell ref="AI57:AN57"/>
    <mergeCell ref="AB58:AE58"/>
    <mergeCell ref="AF58:AH58"/>
    <mergeCell ref="AI58:AN58"/>
    <mergeCell ref="AB59:AE59"/>
    <mergeCell ref="AF59:AH59"/>
    <mergeCell ref="AI59:AN59"/>
    <mergeCell ref="AB60:AE60"/>
    <mergeCell ref="AF60:AH60"/>
    <mergeCell ref="AI60:AN60"/>
    <mergeCell ref="F87:AM90"/>
    <mergeCell ref="AB61:AE61"/>
    <mergeCell ref="AF61:AH61"/>
    <mergeCell ref="AI61:AN61"/>
    <mergeCell ref="AB62:AE62"/>
    <mergeCell ref="AF62:AH62"/>
    <mergeCell ref="AI62:AN62"/>
    <mergeCell ref="AB63:AE63"/>
    <mergeCell ref="AF63:AH63"/>
    <mergeCell ref="AI63:AN63"/>
    <mergeCell ref="AB64:AE64"/>
    <mergeCell ref="AF64:AH64"/>
    <mergeCell ref="AI64:AN64"/>
    <mergeCell ref="AB65:AE65"/>
    <mergeCell ref="AF65:AH65"/>
    <mergeCell ref="AI65:AN65"/>
    <mergeCell ref="AB66:AE66"/>
    <mergeCell ref="AF66:AH66"/>
    <mergeCell ref="AI66:AN66"/>
    <mergeCell ref="AB67:AE67"/>
    <mergeCell ref="AF67:AH67"/>
    <mergeCell ref="AI67:AN67"/>
    <mergeCell ref="AB68:AE68"/>
    <mergeCell ref="AF68:AH68"/>
    <mergeCell ref="AI68:AN68"/>
    <mergeCell ref="AB69:AE69"/>
    <mergeCell ref="AF69:AH69"/>
    <mergeCell ref="AI69:AN69"/>
    <mergeCell ref="AB70:AE70"/>
    <mergeCell ref="AF70:AH70"/>
    <mergeCell ref="AI70:AN70"/>
    <mergeCell ref="AB71:AE71"/>
    <mergeCell ref="AF71:AH71"/>
    <mergeCell ref="AI71:AN71"/>
    <mergeCell ref="AB72:AE72"/>
    <mergeCell ref="AF72:AH72"/>
    <mergeCell ref="AI72:AN72"/>
    <mergeCell ref="AI77:AN77"/>
    <mergeCell ref="AB78:AE78"/>
    <mergeCell ref="AF78:AH78"/>
    <mergeCell ref="AI78:AN78"/>
    <mergeCell ref="AB73:AE73"/>
    <mergeCell ref="AF73:AH73"/>
    <mergeCell ref="AI73:AN73"/>
    <mergeCell ref="AB74:AE74"/>
    <mergeCell ref="AF74:AH74"/>
    <mergeCell ref="AI74:AN74"/>
    <mergeCell ref="AB75:AE75"/>
    <mergeCell ref="AF75:AH75"/>
    <mergeCell ref="AI75:AN75"/>
    <mergeCell ref="T42:U42"/>
    <mergeCell ref="AB82:AE82"/>
    <mergeCell ref="AF82:AH82"/>
    <mergeCell ref="AI82:AN82"/>
    <mergeCell ref="AB83:AE83"/>
    <mergeCell ref="AF83:AH83"/>
    <mergeCell ref="AI83:AN83"/>
    <mergeCell ref="AB84:AE84"/>
    <mergeCell ref="AF84:AH84"/>
    <mergeCell ref="AI84:AN84"/>
    <mergeCell ref="AB79:AE79"/>
    <mergeCell ref="AF79:AH79"/>
    <mergeCell ref="AI79:AN79"/>
    <mergeCell ref="AB80:AE80"/>
    <mergeCell ref="AF80:AH80"/>
    <mergeCell ref="AI80:AN80"/>
    <mergeCell ref="AB81:AE81"/>
    <mergeCell ref="AF81:AH81"/>
    <mergeCell ref="AI81:AN81"/>
    <mergeCell ref="AB76:AE76"/>
    <mergeCell ref="AF76:AH76"/>
    <mergeCell ref="AI76:AN76"/>
    <mergeCell ref="AB77:AE77"/>
    <mergeCell ref="AF77:AH77"/>
    <mergeCell ref="V45:X45"/>
    <mergeCell ref="AB85:AE85"/>
    <mergeCell ref="AF85:AH85"/>
    <mergeCell ref="AI85:AN85"/>
    <mergeCell ref="G27:S29"/>
    <mergeCell ref="V27:X29"/>
    <mergeCell ref="T30:U30"/>
    <mergeCell ref="G30:S30"/>
    <mergeCell ref="T33:U33"/>
    <mergeCell ref="V33:X33"/>
    <mergeCell ref="T34:U34"/>
    <mergeCell ref="V34:X34"/>
    <mergeCell ref="T36:U36"/>
    <mergeCell ref="V36:X36"/>
    <mergeCell ref="T37:U37"/>
    <mergeCell ref="V37:X37"/>
    <mergeCell ref="T38:U38"/>
    <mergeCell ref="V38:X38"/>
    <mergeCell ref="T39:U39"/>
    <mergeCell ref="V39:X39"/>
    <mergeCell ref="T40:U40"/>
    <mergeCell ref="V40:X40"/>
    <mergeCell ref="T41:U41"/>
    <mergeCell ref="V41:X41"/>
  </mergeCells>
  <phoneticPr fontId="0" type="noConversion"/>
  <pageMargins left="0.98425196850393704" right="7.874015748031496E-2" top="0.39370078740157483" bottom="0.19685039370078741" header="0.19685039370078741" footer="7.874015748031496E-2"/>
  <pageSetup paperSize="9" scale="70" orientation="portrait" horizontalDpi="4294967292" r:id="rId1"/>
  <headerFooter alignWithMargins="0">
    <oddFooter>&amp;L&amp;8&amp;P / &amp;N&amp;R&amp;8&amp;F  / &amp;A</oddFooter>
  </headerFooter>
  <drawing r:id="rId2"/>
  <legacyDrawing r:id="rId3"/>
  <controls>
    <mc:AlternateContent xmlns:mc="http://schemas.openxmlformats.org/markup-compatibility/2006">
      <mc:Choice Requires="x14">
        <control shapeId="12295" r:id="rId4" name="OptionButton2">
          <controlPr defaultSize="0" autoLine="0" linkedCell="AO16" r:id="rId5">
            <anchor moveWithCells="1">
              <from>
                <xdr:col>28</xdr:col>
                <xdr:colOff>19050</xdr:colOff>
                <xdr:row>14</xdr:row>
                <xdr:rowOff>28575</xdr:rowOff>
              </from>
              <to>
                <xdr:col>35</xdr:col>
                <xdr:colOff>9525</xdr:colOff>
                <xdr:row>16</xdr:row>
                <xdr:rowOff>28575</xdr:rowOff>
              </to>
            </anchor>
          </controlPr>
        </control>
      </mc:Choice>
      <mc:Fallback>
        <control shapeId="12295" r:id="rId4" name="OptionButton2"/>
      </mc:Fallback>
    </mc:AlternateContent>
    <mc:AlternateContent xmlns:mc="http://schemas.openxmlformats.org/markup-compatibility/2006">
      <mc:Choice Requires="x14">
        <control shapeId="12294" r:id="rId6" name="OptionButton1">
          <controlPr defaultSize="0" autoLine="0" r:id="rId7">
            <anchor moveWithCells="1">
              <from>
                <xdr:col>15</xdr:col>
                <xdr:colOff>0</xdr:colOff>
                <xdr:row>14</xdr:row>
                <xdr:rowOff>28575</xdr:rowOff>
              </from>
              <to>
                <xdr:col>24</xdr:col>
                <xdr:colOff>57150</xdr:colOff>
                <xdr:row>16</xdr:row>
                <xdr:rowOff>28575</xdr:rowOff>
              </to>
            </anchor>
          </controlPr>
        </control>
      </mc:Choice>
      <mc:Fallback>
        <control shapeId="12294" r:id="rId6" name="Option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AV140"/>
  <sheetViews>
    <sheetView showGridLines="0" view="pageBreakPreview" zoomScaleNormal="90" zoomScaleSheetLayoutView="100" workbookViewId="0">
      <selection activeCell="B31" sqref="B31"/>
    </sheetView>
  </sheetViews>
  <sheetFormatPr defaultColWidth="9.140625" defaultRowHeight="12" customHeight="1"/>
  <cols>
    <col min="1" max="1" width="2.28515625" style="3" customWidth="1"/>
    <col min="2" max="2" width="4.42578125" style="2" customWidth="1"/>
    <col min="3" max="5" width="3.28515625" style="2" customWidth="1"/>
    <col min="6" max="11" width="3.28515625" style="30" customWidth="1"/>
    <col min="12" max="40" width="3.28515625" style="3" customWidth="1"/>
    <col min="41" max="41" width="3.28515625" style="3" hidden="1" customWidth="1"/>
    <col min="42" max="47" width="3.28515625" style="3" customWidth="1"/>
    <col min="48" max="48" width="3.28515625" style="5" customWidth="1"/>
    <col min="49" max="49" width="7.140625" style="3" customWidth="1"/>
    <col min="50" max="57" width="3.28515625" style="3" customWidth="1"/>
    <col min="58" max="16384" width="9.140625" style="3"/>
  </cols>
  <sheetData>
    <row r="1" spans="2:48" ht="6.75" customHeight="1">
      <c r="F1" s="3"/>
      <c r="G1" s="3"/>
      <c r="H1" s="3"/>
      <c r="I1" s="3"/>
      <c r="J1" s="3"/>
      <c r="K1" s="3"/>
      <c r="AJ1" s="4"/>
    </row>
    <row r="2" spans="2:48" ht="12.75" customHeight="1">
      <c r="B2" s="4"/>
      <c r="C2" s="4"/>
      <c r="D2" s="4"/>
      <c r="E2" s="4"/>
      <c r="F2" s="3"/>
      <c r="G2" s="3"/>
      <c r="H2" s="3"/>
      <c r="I2" s="3"/>
      <c r="J2" s="3"/>
      <c r="K2" s="3"/>
      <c r="M2" s="6"/>
      <c r="N2" s="171" t="s">
        <v>23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8"/>
      <c r="AH2" s="7"/>
      <c r="AI2" s="7"/>
      <c r="AJ2" s="7"/>
      <c r="AK2" s="7"/>
      <c r="AL2" s="8"/>
      <c r="AM2" s="8"/>
      <c r="AN2" s="8"/>
    </row>
    <row r="3" spans="2:48" ht="12" customHeight="1">
      <c r="B3" s="4"/>
      <c r="C3" s="4"/>
      <c r="D3" s="4"/>
      <c r="E3" s="4"/>
      <c r="F3" s="3"/>
      <c r="G3" s="3"/>
      <c r="H3" s="3"/>
      <c r="I3" s="3"/>
      <c r="J3" s="3"/>
      <c r="K3" s="3"/>
      <c r="M3" s="9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67"/>
      <c r="AH3" s="67"/>
      <c r="AI3" s="67"/>
      <c r="AJ3" s="67"/>
      <c r="AK3" s="67"/>
      <c r="AL3" s="67"/>
      <c r="AM3" s="67"/>
      <c r="AN3" s="67"/>
    </row>
    <row r="4" spans="2:48" ht="4.5" customHeight="1">
      <c r="B4" s="4"/>
      <c r="C4" s="4"/>
      <c r="D4" s="4"/>
      <c r="E4" s="4"/>
      <c r="F4" s="3"/>
      <c r="G4" s="3"/>
      <c r="H4" s="3"/>
      <c r="I4" s="9"/>
      <c r="J4" s="3"/>
      <c r="K4" s="3"/>
    </row>
    <row r="5" spans="2:48" s="8" customFormat="1" ht="13.5" customHeight="1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0"/>
      <c r="AA5" s="10"/>
      <c r="AB5" s="10"/>
      <c r="AC5" s="10"/>
      <c r="AD5" s="10"/>
      <c r="AE5" s="173" t="s">
        <v>22</v>
      </c>
      <c r="AF5" s="173"/>
      <c r="AG5" s="173"/>
      <c r="AH5" s="173"/>
      <c r="AI5" s="173"/>
      <c r="AJ5" s="173"/>
      <c r="AK5" s="173"/>
      <c r="AL5" s="173"/>
      <c r="AM5" s="173"/>
      <c r="AN5" s="173"/>
      <c r="AV5" s="11"/>
    </row>
    <row r="6" spans="2:48" ht="5.25" customHeight="1">
      <c r="B6" s="1"/>
      <c r="C6" s="1"/>
      <c r="D6" s="1"/>
      <c r="E6" s="1"/>
      <c r="F6" s="12"/>
      <c r="G6" s="12"/>
      <c r="H6" s="12"/>
      <c r="I6" s="12"/>
      <c r="J6" s="12"/>
      <c r="K6" s="12"/>
      <c r="L6" s="13"/>
      <c r="M6" s="14"/>
    </row>
    <row r="7" spans="2:48" s="4" customFormat="1" ht="12" customHeight="1">
      <c r="B7" s="15" t="s">
        <v>0</v>
      </c>
      <c r="C7" s="2"/>
      <c r="D7" s="2"/>
      <c r="E7" s="2"/>
      <c r="F7" s="2"/>
      <c r="G7" s="2"/>
      <c r="H7" s="2"/>
      <c r="I7" s="2"/>
      <c r="X7" s="2"/>
      <c r="Y7" s="2"/>
      <c r="Z7" s="2"/>
      <c r="AA7" s="2"/>
      <c r="AB7" s="2"/>
      <c r="AE7" s="15" t="s">
        <v>2</v>
      </c>
      <c r="AN7" s="16"/>
      <c r="AV7" s="17"/>
    </row>
    <row r="8" spans="2:48" s="4" customFormat="1" ht="14.1" customHeight="1"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6"/>
      <c r="AE8" s="177"/>
      <c r="AF8" s="178"/>
      <c r="AG8" s="178"/>
      <c r="AH8" s="178"/>
      <c r="AI8" s="178"/>
      <c r="AJ8" s="178"/>
      <c r="AK8" s="178"/>
      <c r="AL8" s="178"/>
      <c r="AM8" s="178"/>
      <c r="AN8" s="179"/>
      <c r="AV8" s="17"/>
    </row>
    <row r="9" spans="2:48" s="20" customFormat="1" ht="5.25" customHeight="1">
      <c r="B9" s="18"/>
      <c r="C9" s="18"/>
      <c r="D9" s="18"/>
      <c r="E9" s="18"/>
      <c r="F9" s="19"/>
      <c r="G9" s="19"/>
      <c r="H9" s="19"/>
      <c r="I9" s="19"/>
      <c r="J9" s="19"/>
      <c r="K9" s="19"/>
      <c r="AV9" s="23"/>
    </row>
    <row r="10" spans="2:48" s="4" customFormat="1" ht="12" customHeight="1">
      <c r="B10" s="15" t="s">
        <v>12</v>
      </c>
      <c r="C10" s="2"/>
      <c r="D10" s="2"/>
      <c r="E10" s="2"/>
      <c r="X10" s="15" t="s">
        <v>10</v>
      </c>
      <c r="Z10" s="2"/>
      <c r="AA10" s="2"/>
      <c r="AB10" s="2"/>
      <c r="AC10" s="2"/>
      <c r="AD10" s="2"/>
      <c r="AF10" s="2"/>
      <c r="AG10" s="25"/>
      <c r="AL10" s="26"/>
      <c r="AM10" s="24" t="s">
        <v>11</v>
      </c>
      <c r="AN10" s="27"/>
      <c r="AV10" s="17"/>
    </row>
    <row r="11" spans="2:48" ht="14.1" customHeight="1"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4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5"/>
      <c r="AM11" s="180" t="s">
        <v>8</v>
      </c>
      <c r="AN11" s="181"/>
    </row>
    <row r="12" spans="2:48" s="20" customFormat="1" ht="6.75" customHeight="1">
      <c r="B12" s="18"/>
      <c r="C12" s="18"/>
      <c r="D12" s="18"/>
      <c r="E12" s="18"/>
      <c r="F12" s="19"/>
      <c r="G12" s="19"/>
      <c r="H12" s="19"/>
      <c r="I12" s="19"/>
      <c r="J12" s="19"/>
      <c r="K12" s="19"/>
      <c r="X12" s="21"/>
      <c r="AK12" s="22"/>
      <c r="AL12" s="8"/>
      <c r="AM12" s="8"/>
      <c r="AN12" s="8"/>
      <c r="AV12" s="23"/>
    </row>
    <row r="13" spans="2:48" s="4" customFormat="1" ht="12" customHeight="1">
      <c r="B13" s="24" t="s">
        <v>9</v>
      </c>
      <c r="F13" s="2"/>
      <c r="G13" s="2"/>
      <c r="H13" s="2"/>
      <c r="I13" s="2"/>
      <c r="X13" s="15" t="s">
        <v>17</v>
      </c>
      <c r="AA13" s="2"/>
      <c r="AG13" s="15" t="s">
        <v>1</v>
      </c>
      <c r="AJ13" s="2"/>
      <c r="AV13" s="17"/>
    </row>
    <row r="14" spans="2:48" s="4" customFormat="1" ht="14.1" customHeight="1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46"/>
      <c r="Y14" s="147"/>
      <c r="Z14" s="147"/>
      <c r="AA14" s="147"/>
      <c r="AB14" s="147"/>
      <c r="AC14" s="147"/>
      <c r="AD14" s="147"/>
      <c r="AE14" s="147"/>
      <c r="AF14" s="148"/>
      <c r="AG14" s="146"/>
      <c r="AH14" s="147"/>
      <c r="AI14" s="147"/>
      <c r="AJ14" s="147"/>
      <c r="AK14" s="147"/>
      <c r="AL14" s="147"/>
      <c r="AM14" s="147"/>
      <c r="AN14" s="148"/>
      <c r="AV14" s="17"/>
    </row>
    <row r="15" spans="2:48" ht="6" customHeight="1"/>
    <row r="16" spans="2:48" ht="13.5" customHeight="1">
      <c r="B16" s="2" t="s">
        <v>24</v>
      </c>
      <c r="AO16" s="63" t="b">
        <v>0</v>
      </c>
    </row>
    <row r="17" spans="1:48" ht="6" customHeight="1"/>
    <row r="18" spans="1:48" ht="12.6" customHeight="1">
      <c r="B18" s="57" t="s">
        <v>20</v>
      </c>
      <c r="C18" s="58"/>
      <c r="D18" s="58"/>
      <c r="E18" s="58"/>
      <c r="F18" s="58"/>
      <c r="G18" s="58"/>
      <c r="H18" s="58"/>
      <c r="I18" s="58"/>
      <c r="J18" s="58"/>
      <c r="K18" s="149" t="s">
        <v>16</v>
      </c>
      <c r="L18" s="150"/>
      <c r="M18" s="150"/>
      <c r="N18" s="150"/>
      <c r="O18" s="150"/>
      <c r="P18" s="151"/>
      <c r="Q18" s="155" t="s">
        <v>19</v>
      </c>
      <c r="R18" s="156"/>
      <c r="S18" s="156"/>
      <c r="T18" s="156"/>
      <c r="U18" s="156"/>
      <c r="V18" s="156"/>
      <c r="W18" s="156"/>
      <c r="X18" s="156"/>
      <c r="Y18" s="159" t="s">
        <v>18</v>
      </c>
      <c r="Z18" s="160"/>
      <c r="AA18" s="160"/>
      <c r="AB18" s="160"/>
      <c r="AC18" s="160"/>
      <c r="AD18" s="160"/>
      <c r="AE18" s="160"/>
      <c r="AF18" s="160"/>
      <c r="AG18" s="160"/>
      <c r="AH18" s="160"/>
      <c r="AI18" s="161"/>
      <c r="AJ18" s="165">
        <f>(((1+W23+W20+W21)*(1+W22)*(1+W24))/(1-W25))-1</f>
        <v>0</v>
      </c>
      <c r="AK18" s="166"/>
      <c r="AL18" s="166"/>
      <c r="AM18" s="166"/>
      <c r="AN18" s="167"/>
    </row>
    <row r="19" spans="1:48" ht="12.6" customHeight="1">
      <c r="B19" s="59"/>
      <c r="C19" s="60"/>
      <c r="D19" s="60"/>
      <c r="E19" s="60"/>
      <c r="F19" s="60"/>
      <c r="G19" s="60"/>
      <c r="H19" s="60"/>
      <c r="I19" s="60"/>
      <c r="J19" s="60"/>
      <c r="K19" s="152"/>
      <c r="L19" s="153"/>
      <c r="M19" s="153"/>
      <c r="N19" s="153"/>
      <c r="O19" s="153"/>
      <c r="P19" s="154"/>
      <c r="Q19" s="157"/>
      <c r="R19" s="158"/>
      <c r="S19" s="158"/>
      <c r="T19" s="158"/>
      <c r="U19" s="158"/>
      <c r="V19" s="158"/>
      <c r="W19" s="158"/>
      <c r="X19" s="158"/>
      <c r="Y19" s="162"/>
      <c r="Z19" s="163"/>
      <c r="AA19" s="163"/>
      <c r="AB19" s="163"/>
      <c r="AC19" s="163"/>
      <c r="AD19" s="163"/>
      <c r="AE19" s="163"/>
      <c r="AF19" s="163"/>
      <c r="AG19" s="163"/>
      <c r="AH19" s="163"/>
      <c r="AI19" s="164"/>
      <c r="AJ19" s="168"/>
      <c r="AK19" s="169"/>
      <c r="AL19" s="169"/>
      <c r="AM19" s="169"/>
      <c r="AN19" s="170"/>
    </row>
    <row r="20" spans="1:48" ht="12.6" customHeight="1">
      <c r="B20" s="32" t="s">
        <v>36</v>
      </c>
      <c r="C20" s="33"/>
      <c r="D20" s="33"/>
      <c r="E20" s="33"/>
      <c r="F20" s="33"/>
      <c r="G20" s="33"/>
      <c r="H20" s="33"/>
      <c r="I20" s="33"/>
      <c r="J20" s="33"/>
      <c r="K20" s="46" t="s">
        <v>15</v>
      </c>
      <c r="L20" s="199">
        <v>2.8E-3</v>
      </c>
      <c r="M20" s="199"/>
      <c r="N20" s="44" t="s">
        <v>14</v>
      </c>
      <c r="O20" s="199">
        <v>7.4999999999999997E-3</v>
      </c>
      <c r="P20" s="200"/>
      <c r="Q20" s="41" t="s">
        <v>25</v>
      </c>
      <c r="R20" s="34"/>
      <c r="S20" s="34"/>
      <c r="T20" s="34"/>
      <c r="U20" s="34"/>
      <c r="V20" s="34"/>
      <c r="W20" s="201"/>
      <c r="X20" s="201"/>
      <c r="Y20" s="203" t="s">
        <v>51</v>
      </c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5"/>
      <c r="AT20" s="5"/>
      <c r="AV20" s="3"/>
    </row>
    <row r="21" spans="1:48" ht="12.6" customHeight="1">
      <c r="B21" s="35" t="s">
        <v>41</v>
      </c>
      <c r="C21" s="36"/>
      <c r="D21" s="36"/>
      <c r="E21" s="36"/>
      <c r="F21" s="36"/>
      <c r="G21" s="36"/>
      <c r="H21" s="36"/>
      <c r="I21" s="36"/>
      <c r="J21" s="36"/>
      <c r="K21" s="47" t="s">
        <v>15</v>
      </c>
      <c r="L21" s="195">
        <v>0.01</v>
      </c>
      <c r="M21" s="195"/>
      <c r="N21" s="45" t="s">
        <v>14</v>
      </c>
      <c r="O21" s="195">
        <v>1.7399999999999999E-2</v>
      </c>
      <c r="P21" s="196"/>
      <c r="Q21" s="42" t="s">
        <v>26</v>
      </c>
      <c r="R21" s="37"/>
      <c r="S21" s="37"/>
      <c r="T21" s="37"/>
      <c r="U21" s="37"/>
      <c r="V21" s="37"/>
      <c r="W21" s="197"/>
      <c r="X21" s="197"/>
      <c r="Y21" s="206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8"/>
      <c r="AT21" s="5"/>
      <c r="AV21" s="3"/>
    </row>
    <row r="22" spans="1:48" ht="12.6" customHeight="1">
      <c r="B22" s="35" t="s">
        <v>37</v>
      </c>
      <c r="C22" s="36"/>
      <c r="D22" s="36"/>
      <c r="E22" s="36"/>
      <c r="F22" s="36"/>
      <c r="G22" s="36"/>
      <c r="H22" s="36"/>
      <c r="I22" s="36"/>
      <c r="J22" s="36"/>
      <c r="K22" s="47" t="s">
        <v>15</v>
      </c>
      <c r="L22" s="195">
        <v>9.4000000000000004E-3</v>
      </c>
      <c r="M22" s="195"/>
      <c r="N22" s="45" t="s">
        <v>14</v>
      </c>
      <c r="O22" s="195">
        <v>1.17E-2</v>
      </c>
      <c r="P22" s="196"/>
      <c r="Q22" s="42" t="s">
        <v>27</v>
      </c>
      <c r="R22" s="37"/>
      <c r="S22" s="37"/>
      <c r="T22" s="37"/>
      <c r="U22" s="37"/>
      <c r="V22" s="37"/>
      <c r="W22" s="197"/>
      <c r="X22" s="197"/>
      <c r="Y22" s="206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8"/>
      <c r="AT22" s="5"/>
      <c r="AV22" s="3"/>
    </row>
    <row r="23" spans="1:48" ht="12.6" customHeight="1">
      <c r="B23" s="35" t="s">
        <v>38</v>
      </c>
      <c r="C23" s="36"/>
      <c r="D23" s="36"/>
      <c r="E23" s="36"/>
      <c r="F23" s="36"/>
      <c r="G23" s="36"/>
      <c r="H23" s="36"/>
      <c r="I23" s="36"/>
      <c r="J23" s="36"/>
      <c r="K23" s="47" t="s">
        <v>15</v>
      </c>
      <c r="L23" s="195">
        <v>3.4299999999999997E-2</v>
      </c>
      <c r="M23" s="195"/>
      <c r="N23" s="45" t="s">
        <v>14</v>
      </c>
      <c r="O23" s="195">
        <v>6.7100000000000007E-2</v>
      </c>
      <c r="P23" s="196"/>
      <c r="Q23" s="42" t="s">
        <v>28</v>
      </c>
      <c r="R23" s="37"/>
      <c r="S23" s="37"/>
      <c r="T23" s="37"/>
      <c r="U23" s="37"/>
      <c r="V23" s="37"/>
      <c r="W23" s="197"/>
      <c r="X23" s="197"/>
      <c r="Y23" s="206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8"/>
      <c r="AT23" s="5"/>
      <c r="AV23" s="3"/>
    </row>
    <row r="24" spans="1:48" ht="12.6" customHeight="1">
      <c r="B24" s="35" t="s">
        <v>39</v>
      </c>
      <c r="C24" s="36"/>
      <c r="D24" s="36"/>
      <c r="E24" s="36"/>
      <c r="F24" s="36"/>
      <c r="G24" s="36"/>
      <c r="H24" s="36"/>
      <c r="I24" s="36"/>
      <c r="J24" s="36"/>
      <c r="K24" s="47" t="s">
        <v>15</v>
      </c>
      <c r="L24" s="195">
        <v>6.7400000000000002E-2</v>
      </c>
      <c r="M24" s="195"/>
      <c r="N24" s="45" t="s">
        <v>14</v>
      </c>
      <c r="O24" s="195">
        <v>9.4E-2</v>
      </c>
      <c r="P24" s="196"/>
      <c r="Q24" s="42" t="s">
        <v>29</v>
      </c>
      <c r="R24" s="37"/>
      <c r="S24" s="37"/>
      <c r="T24" s="37"/>
      <c r="U24" s="37"/>
      <c r="V24" s="37"/>
      <c r="W24" s="197"/>
      <c r="X24" s="197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8"/>
      <c r="AT24" s="5"/>
      <c r="AV24" s="3"/>
    </row>
    <row r="25" spans="1:48" ht="12.6" customHeight="1">
      <c r="B25" s="38" t="s">
        <v>40</v>
      </c>
      <c r="C25" s="39"/>
      <c r="D25" s="39"/>
      <c r="E25" s="39"/>
      <c r="F25" s="39"/>
      <c r="G25" s="39"/>
      <c r="H25" s="39"/>
      <c r="I25" s="39"/>
      <c r="J25" s="39"/>
      <c r="K25" s="182" t="s">
        <v>47</v>
      </c>
      <c r="L25" s="183"/>
      <c r="M25" s="183"/>
      <c r="N25" s="183"/>
      <c r="O25" s="183"/>
      <c r="P25" s="184"/>
      <c r="Q25" s="43" t="s">
        <v>30</v>
      </c>
      <c r="R25" s="40"/>
      <c r="S25" s="40"/>
      <c r="T25" s="40"/>
      <c r="U25" s="40"/>
      <c r="V25" s="40"/>
      <c r="W25" s="185"/>
      <c r="X25" s="185"/>
      <c r="Y25" s="209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1"/>
      <c r="AT25" s="5"/>
      <c r="AV25" s="3"/>
    </row>
    <row r="26" spans="1:48" ht="6" customHeight="1"/>
    <row r="27" spans="1:48" ht="12" customHeight="1">
      <c r="B27" s="187" t="s">
        <v>3</v>
      </c>
      <c r="C27" s="48"/>
      <c r="D27" s="49"/>
      <c r="E27" s="50"/>
      <c r="F27" s="49"/>
      <c r="G27" s="155" t="s">
        <v>4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90"/>
      <c r="T27" s="155" t="s">
        <v>5</v>
      </c>
      <c r="U27" s="190"/>
      <c r="V27" s="155" t="s">
        <v>6</v>
      </c>
      <c r="W27" s="156"/>
      <c r="X27" s="190"/>
      <c r="Y27" s="238" t="s">
        <v>31</v>
      </c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40"/>
    </row>
    <row r="28" spans="1:48" ht="12" customHeight="1">
      <c r="A28" s="26"/>
      <c r="B28" s="188"/>
      <c r="C28" s="62" t="s">
        <v>43</v>
      </c>
      <c r="D28" s="51"/>
      <c r="E28" s="241" t="s">
        <v>44</v>
      </c>
      <c r="F28" s="242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  <c r="T28" s="191"/>
      <c r="U28" s="193"/>
      <c r="V28" s="191"/>
      <c r="W28" s="192"/>
      <c r="X28" s="193"/>
      <c r="Y28" s="238" t="s">
        <v>45</v>
      </c>
      <c r="Z28" s="239"/>
      <c r="AA28" s="239"/>
      <c r="AB28" s="239"/>
      <c r="AC28" s="239"/>
      <c r="AD28" s="239"/>
      <c r="AE28" s="239"/>
      <c r="AF28" s="243" t="s">
        <v>46</v>
      </c>
      <c r="AG28" s="239"/>
      <c r="AH28" s="239"/>
      <c r="AI28" s="239"/>
      <c r="AJ28" s="239"/>
      <c r="AK28" s="239"/>
      <c r="AL28" s="239"/>
      <c r="AM28" s="239"/>
      <c r="AN28" s="240"/>
    </row>
    <row r="29" spans="1:48" ht="12" customHeight="1">
      <c r="A29" s="26"/>
      <c r="B29" s="189"/>
      <c r="C29" s="52"/>
      <c r="D29" s="53"/>
      <c r="E29" s="54"/>
      <c r="F29" s="53"/>
      <c r="G29" s="15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94"/>
      <c r="T29" s="157"/>
      <c r="U29" s="194"/>
      <c r="V29" s="157"/>
      <c r="W29" s="158"/>
      <c r="X29" s="194"/>
      <c r="Y29" s="157" t="s">
        <v>21</v>
      </c>
      <c r="Z29" s="158"/>
      <c r="AA29" s="194"/>
      <c r="AB29" s="157" t="s">
        <v>32</v>
      </c>
      <c r="AC29" s="158"/>
      <c r="AD29" s="158"/>
      <c r="AE29" s="158"/>
      <c r="AF29" s="244" t="s">
        <v>21</v>
      </c>
      <c r="AG29" s="158"/>
      <c r="AH29" s="194"/>
      <c r="AI29" s="245" t="s">
        <v>32</v>
      </c>
      <c r="AJ29" s="246"/>
      <c r="AK29" s="246"/>
      <c r="AL29" s="246"/>
      <c r="AM29" s="246"/>
      <c r="AN29" s="247"/>
    </row>
    <row r="30" spans="1:48" ht="12" customHeight="1">
      <c r="A30" s="26"/>
      <c r="B30" s="64"/>
      <c r="C30" s="228"/>
      <c r="D30" s="229"/>
      <c r="E30" s="228"/>
      <c r="F30" s="229"/>
      <c r="G30" s="340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2"/>
      <c r="T30" s="338"/>
      <c r="U30" s="339"/>
      <c r="V30" s="272"/>
      <c r="W30" s="273"/>
      <c r="X30" s="274"/>
      <c r="Y30" s="352"/>
      <c r="Z30" s="352"/>
      <c r="AA30" s="352"/>
      <c r="AB30" s="356" t="str">
        <f t="shared" ref="AB30:AB61" si="0">IF(T30="","",ROUND(V30*Y30,2))</f>
        <v/>
      </c>
      <c r="AC30" s="356"/>
      <c r="AD30" s="356"/>
      <c r="AE30" s="223"/>
      <c r="AF30" s="226" t="str">
        <f t="shared" ref="AF30:AF61" si="1">IF(T30="","",ROUND(Y30*(1+$AJ$18),2))</f>
        <v/>
      </c>
      <c r="AG30" s="227"/>
      <c r="AH30" s="227"/>
      <c r="AI30" s="227" t="str">
        <f t="shared" ref="AI30:AI61" si="2">IF(T30="","",ROUND(V30*AF30,2))</f>
        <v/>
      </c>
      <c r="AJ30" s="227"/>
      <c r="AK30" s="227"/>
      <c r="AL30" s="227"/>
      <c r="AM30" s="227"/>
      <c r="AN30" s="227"/>
    </row>
    <row r="31" spans="1:48" ht="12" customHeight="1">
      <c r="A31" s="26"/>
      <c r="B31" s="65"/>
      <c r="C31" s="215"/>
      <c r="D31" s="216"/>
      <c r="E31" s="215"/>
      <c r="F31" s="216"/>
      <c r="G31" s="353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43"/>
      <c r="U31" s="344"/>
      <c r="V31" s="272"/>
      <c r="W31" s="273"/>
      <c r="X31" s="274"/>
      <c r="Y31" s="349"/>
      <c r="Z31" s="349"/>
      <c r="AA31" s="349"/>
      <c r="AB31" s="345" t="str">
        <f t="shared" si="0"/>
        <v/>
      </c>
      <c r="AC31" s="345"/>
      <c r="AD31" s="345"/>
      <c r="AE31" s="252"/>
      <c r="AF31" s="255" t="str">
        <f t="shared" si="1"/>
        <v/>
      </c>
      <c r="AG31" s="248"/>
      <c r="AH31" s="248"/>
      <c r="AI31" s="248" t="str">
        <f t="shared" si="2"/>
        <v/>
      </c>
      <c r="AJ31" s="248"/>
      <c r="AK31" s="248"/>
      <c r="AL31" s="248"/>
      <c r="AM31" s="248"/>
      <c r="AN31" s="248"/>
    </row>
    <row r="32" spans="1:48" ht="12" customHeight="1">
      <c r="A32" s="26"/>
      <c r="B32" s="65"/>
      <c r="C32" s="215"/>
      <c r="D32" s="216"/>
      <c r="E32" s="215"/>
      <c r="F32" s="216"/>
      <c r="G32" s="353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5"/>
      <c r="T32" s="343"/>
      <c r="U32" s="344"/>
      <c r="V32" s="272"/>
      <c r="W32" s="273"/>
      <c r="X32" s="274"/>
      <c r="Y32" s="349"/>
      <c r="Z32" s="349"/>
      <c r="AA32" s="349"/>
      <c r="AB32" s="345" t="str">
        <f t="shared" si="0"/>
        <v/>
      </c>
      <c r="AC32" s="345"/>
      <c r="AD32" s="345"/>
      <c r="AE32" s="252"/>
      <c r="AF32" s="255" t="str">
        <f t="shared" si="1"/>
        <v/>
      </c>
      <c r="AG32" s="248"/>
      <c r="AH32" s="248"/>
      <c r="AI32" s="248" t="str">
        <f t="shared" si="2"/>
        <v/>
      </c>
      <c r="AJ32" s="248"/>
      <c r="AK32" s="248"/>
      <c r="AL32" s="248"/>
      <c r="AM32" s="248"/>
      <c r="AN32" s="248"/>
    </row>
    <row r="33" spans="1:40" ht="12" customHeight="1">
      <c r="A33" s="26"/>
      <c r="B33" s="65"/>
      <c r="C33" s="215"/>
      <c r="D33" s="216"/>
      <c r="E33" s="215"/>
      <c r="F33" s="216"/>
      <c r="G33" s="353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T33" s="343"/>
      <c r="U33" s="344"/>
      <c r="V33" s="272"/>
      <c r="W33" s="273"/>
      <c r="X33" s="274"/>
      <c r="Y33" s="349"/>
      <c r="Z33" s="349"/>
      <c r="AA33" s="349"/>
      <c r="AB33" s="345" t="str">
        <f t="shared" si="0"/>
        <v/>
      </c>
      <c r="AC33" s="345"/>
      <c r="AD33" s="345"/>
      <c r="AE33" s="252"/>
      <c r="AF33" s="255" t="str">
        <f t="shared" si="1"/>
        <v/>
      </c>
      <c r="AG33" s="248"/>
      <c r="AH33" s="248"/>
      <c r="AI33" s="248" t="str">
        <f t="shared" si="2"/>
        <v/>
      </c>
      <c r="AJ33" s="248"/>
      <c r="AK33" s="248"/>
      <c r="AL33" s="248"/>
      <c r="AM33" s="248"/>
      <c r="AN33" s="248"/>
    </row>
    <row r="34" spans="1:40" ht="12" customHeight="1">
      <c r="A34" s="26"/>
      <c r="B34" s="65"/>
      <c r="C34" s="215"/>
      <c r="D34" s="216"/>
      <c r="E34" s="215"/>
      <c r="F34" s="216"/>
      <c r="G34" s="353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5"/>
      <c r="T34" s="343"/>
      <c r="U34" s="344"/>
      <c r="V34" s="272"/>
      <c r="W34" s="273"/>
      <c r="X34" s="274"/>
      <c r="Y34" s="349"/>
      <c r="Z34" s="349"/>
      <c r="AA34" s="349"/>
      <c r="AB34" s="345" t="str">
        <f t="shared" si="0"/>
        <v/>
      </c>
      <c r="AC34" s="345"/>
      <c r="AD34" s="345"/>
      <c r="AE34" s="252"/>
      <c r="AF34" s="255" t="str">
        <f t="shared" si="1"/>
        <v/>
      </c>
      <c r="AG34" s="248"/>
      <c r="AH34" s="248"/>
      <c r="AI34" s="248" t="str">
        <f t="shared" si="2"/>
        <v/>
      </c>
      <c r="AJ34" s="248"/>
      <c r="AK34" s="248"/>
      <c r="AL34" s="248"/>
      <c r="AM34" s="248"/>
      <c r="AN34" s="248"/>
    </row>
    <row r="35" spans="1:40" ht="12" customHeight="1">
      <c r="A35" s="26"/>
      <c r="B35" s="65"/>
      <c r="C35" s="215"/>
      <c r="D35" s="216"/>
      <c r="E35" s="215"/>
      <c r="F35" s="216"/>
      <c r="G35" s="353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5"/>
      <c r="T35" s="343"/>
      <c r="U35" s="344"/>
      <c r="V35" s="272"/>
      <c r="W35" s="273"/>
      <c r="X35" s="274"/>
      <c r="Y35" s="349"/>
      <c r="Z35" s="349"/>
      <c r="AA35" s="349"/>
      <c r="AB35" s="345" t="str">
        <f t="shared" si="0"/>
        <v/>
      </c>
      <c r="AC35" s="345"/>
      <c r="AD35" s="345"/>
      <c r="AE35" s="252"/>
      <c r="AF35" s="255" t="str">
        <f t="shared" si="1"/>
        <v/>
      </c>
      <c r="AG35" s="248"/>
      <c r="AH35" s="248"/>
      <c r="AI35" s="248" t="str">
        <f t="shared" si="2"/>
        <v/>
      </c>
      <c r="AJ35" s="248"/>
      <c r="AK35" s="248"/>
      <c r="AL35" s="248"/>
      <c r="AM35" s="248"/>
      <c r="AN35" s="248"/>
    </row>
    <row r="36" spans="1:40" ht="12" customHeight="1">
      <c r="A36" s="26"/>
      <c r="B36" s="65"/>
      <c r="C36" s="215"/>
      <c r="D36" s="216"/>
      <c r="E36" s="215"/>
      <c r="F36" s="216"/>
      <c r="G36" s="353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5"/>
      <c r="T36" s="343"/>
      <c r="U36" s="344"/>
      <c r="V36" s="272"/>
      <c r="W36" s="273"/>
      <c r="X36" s="274"/>
      <c r="Y36" s="349"/>
      <c r="Z36" s="349"/>
      <c r="AA36" s="349"/>
      <c r="AB36" s="345" t="str">
        <f t="shared" si="0"/>
        <v/>
      </c>
      <c r="AC36" s="345"/>
      <c r="AD36" s="345"/>
      <c r="AE36" s="252"/>
      <c r="AF36" s="255" t="str">
        <f t="shared" si="1"/>
        <v/>
      </c>
      <c r="AG36" s="248"/>
      <c r="AH36" s="248"/>
      <c r="AI36" s="248" t="str">
        <f t="shared" si="2"/>
        <v/>
      </c>
      <c r="AJ36" s="248"/>
      <c r="AK36" s="248"/>
      <c r="AL36" s="248"/>
      <c r="AM36" s="248"/>
      <c r="AN36" s="248"/>
    </row>
    <row r="37" spans="1:40" ht="12" customHeight="1">
      <c r="A37" s="26"/>
      <c r="B37" s="65"/>
      <c r="C37" s="215"/>
      <c r="D37" s="216"/>
      <c r="E37" s="215"/>
      <c r="F37" s="216"/>
      <c r="G37" s="353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343"/>
      <c r="U37" s="344"/>
      <c r="V37" s="272"/>
      <c r="W37" s="273"/>
      <c r="X37" s="274"/>
      <c r="Y37" s="349"/>
      <c r="Z37" s="349"/>
      <c r="AA37" s="349"/>
      <c r="AB37" s="345" t="str">
        <f t="shared" si="0"/>
        <v/>
      </c>
      <c r="AC37" s="345"/>
      <c r="AD37" s="345"/>
      <c r="AE37" s="252"/>
      <c r="AF37" s="255" t="str">
        <f t="shared" si="1"/>
        <v/>
      </c>
      <c r="AG37" s="248"/>
      <c r="AH37" s="248"/>
      <c r="AI37" s="248" t="str">
        <f t="shared" si="2"/>
        <v/>
      </c>
      <c r="AJ37" s="248"/>
      <c r="AK37" s="248"/>
      <c r="AL37" s="248"/>
      <c r="AM37" s="248"/>
      <c r="AN37" s="248"/>
    </row>
    <row r="38" spans="1:40" ht="12" customHeight="1">
      <c r="A38" s="26"/>
      <c r="B38" s="65"/>
      <c r="C38" s="215"/>
      <c r="D38" s="216"/>
      <c r="E38" s="215"/>
      <c r="F38" s="216"/>
      <c r="G38" s="353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5"/>
      <c r="T38" s="343"/>
      <c r="U38" s="344"/>
      <c r="V38" s="272"/>
      <c r="W38" s="273"/>
      <c r="X38" s="274"/>
      <c r="Y38" s="349"/>
      <c r="Z38" s="349"/>
      <c r="AA38" s="349"/>
      <c r="AB38" s="345" t="str">
        <f t="shared" si="0"/>
        <v/>
      </c>
      <c r="AC38" s="345"/>
      <c r="AD38" s="345"/>
      <c r="AE38" s="252"/>
      <c r="AF38" s="255" t="str">
        <f t="shared" si="1"/>
        <v/>
      </c>
      <c r="AG38" s="248"/>
      <c r="AH38" s="248"/>
      <c r="AI38" s="248" t="str">
        <f t="shared" si="2"/>
        <v/>
      </c>
      <c r="AJ38" s="248"/>
      <c r="AK38" s="248"/>
      <c r="AL38" s="248"/>
      <c r="AM38" s="248"/>
      <c r="AN38" s="248"/>
    </row>
    <row r="39" spans="1:40" ht="12" customHeight="1">
      <c r="A39" s="26"/>
      <c r="B39" s="65"/>
      <c r="C39" s="215"/>
      <c r="D39" s="216"/>
      <c r="E39" s="215"/>
      <c r="F39" s="216"/>
      <c r="G39" s="353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343"/>
      <c r="U39" s="344"/>
      <c r="V39" s="272"/>
      <c r="W39" s="273"/>
      <c r="X39" s="274"/>
      <c r="Y39" s="349"/>
      <c r="Z39" s="349"/>
      <c r="AA39" s="349"/>
      <c r="AB39" s="345" t="str">
        <f t="shared" si="0"/>
        <v/>
      </c>
      <c r="AC39" s="345"/>
      <c r="AD39" s="345"/>
      <c r="AE39" s="252"/>
      <c r="AF39" s="255" t="str">
        <f t="shared" si="1"/>
        <v/>
      </c>
      <c r="AG39" s="248"/>
      <c r="AH39" s="248"/>
      <c r="AI39" s="248" t="str">
        <f t="shared" si="2"/>
        <v/>
      </c>
      <c r="AJ39" s="248"/>
      <c r="AK39" s="248"/>
      <c r="AL39" s="248"/>
      <c r="AM39" s="248"/>
      <c r="AN39" s="248"/>
    </row>
    <row r="40" spans="1:40" ht="12" customHeight="1">
      <c r="A40" s="26"/>
      <c r="B40" s="65"/>
      <c r="C40" s="215"/>
      <c r="D40" s="216"/>
      <c r="E40" s="215"/>
      <c r="F40" s="216"/>
      <c r="G40" s="353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5"/>
      <c r="T40" s="343"/>
      <c r="U40" s="344"/>
      <c r="V40" s="272"/>
      <c r="W40" s="273"/>
      <c r="X40" s="274"/>
      <c r="Y40" s="349"/>
      <c r="Z40" s="349"/>
      <c r="AA40" s="349"/>
      <c r="AB40" s="345" t="str">
        <f t="shared" si="0"/>
        <v/>
      </c>
      <c r="AC40" s="345"/>
      <c r="AD40" s="345"/>
      <c r="AE40" s="252"/>
      <c r="AF40" s="255" t="str">
        <f t="shared" si="1"/>
        <v/>
      </c>
      <c r="AG40" s="248"/>
      <c r="AH40" s="248"/>
      <c r="AI40" s="248" t="str">
        <f t="shared" si="2"/>
        <v/>
      </c>
      <c r="AJ40" s="248"/>
      <c r="AK40" s="248"/>
      <c r="AL40" s="248"/>
      <c r="AM40" s="248"/>
      <c r="AN40" s="248"/>
    </row>
    <row r="41" spans="1:40" ht="12" customHeight="1">
      <c r="A41" s="26"/>
      <c r="B41" s="65"/>
      <c r="C41" s="215"/>
      <c r="D41" s="216"/>
      <c r="E41" s="215"/>
      <c r="F41" s="216"/>
      <c r="G41" s="353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343"/>
      <c r="U41" s="344"/>
      <c r="V41" s="272"/>
      <c r="W41" s="273"/>
      <c r="X41" s="274"/>
      <c r="Y41" s="349"/>
      <c r="Z41" s="349"/>
      <c r="AA41" s="349"/>
      <c r="AB41" s="345" t="str">
        <f t="shared" si="0"/>
        <v/>
      </c>
      <c r="AC41" s="345"/>
      <c r="AD41" s="345"/>
      <c r="AE41" s="252"/>
      <c r="AF41" s="255" t="str">
        <f t="shared" si="1"/>
        <v/>
      </c>
      <c r="AG41" s="248"/>
      <c r="AH41" s="248"/>
      <c r="AI41" s="248" t="str">
        <f t="shared" si="2"/>
        <v/>
      </c>
      <c r="AJ41" s="248"/>
      <c r="AK41" s="248"/>
      <c r="AL41" s="248"/>
      <c r="AM41" s="248"/>
      <c r="AN41" s="248"/>
    </row>
    <row r="42" spans="1:40" ht="12" customHeight="1">
      <c r="A42" s="26"/>
      <c r="B42" s="65"/>
      <c r="C42" s="215"/>
      <c r="D42" s="216"/>
      <c r="E42" s="215"/>
      <c r="F42" s="216"/>
      <c r="G42" s="353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5"/>
      <c r="T42" s="343"/>
      <c r="U42" s="344"/>
      <c r="V42" s="272"/>
      <c r="W42" s="273"/>
      <c r="X42" s="274"/>
      <c r="Y42" s="349"/>
      <c r="Z42" s="349"/>
      <c r="AA42" s="349"/>
      <c r="AB42" s="345" t="str">
        <f t="shared" si="0"/>
        <v/>
      </c>
      <c r="AC42" s="345"/>
      <c r="AD42" s="345"/>
      <c r="AE42" s="252"/>
      <c r="AF42" s="255" t="str">
        <f t="shared" si="1"/>
        <v/>
      </c>
      <c r="AG42" s="248"/>
      <c r="AH42" s="248"/>
      <c r="AI42" s="248" t="str">
        <f t="shared" si="2"/>
        <v/>
      </c>
      <c r="AJ42" s="248"/>
      <c r="AK42" s="248"/>
      <c r="AL42" s="248"/>
      <c r="AM42" s="248"/>
      <c r="AN42" s="248"/>
    </row>
    <row r="43" spans="1:40" ht="12" customHeight="1">
      <c r="A43" s="26"/>
      <c r="B43" s="65"/>
      <c r="C43" s="215"/>
      <c r="D43" s="216"/>
      <c r="E43" s="215"/>
      <c r="F43" s="216"/>
      <c r="G43" s="353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5"/>
      <c r="T43" s="343"/>
      <c r="U43" s="344"/>
      <c r="V43" s="272"/>
      <c r="W43" s="273"/>
      <c r="X43" s="274"/>
      <c r="Y43" s="349"/>
      <c r="Z43" s="349"/>
      <c r="AA43" s="349"/>
      <c r="AB43" s="345" t="str">
        <f t="shared" si="0"/>
        <v/>
      </c>
      <c r="AC43" s="345"/>
      <c r="AD43" s="345"/>
      <c r="AE43" s="252"/>
      <c r="AF43" s="255" t="str">
        <f t="shared" si="1"/>
        <v/>
      </c>
      <c r="AG43" s="248"/>
      <c r="AH43" s="248"/>
      <c r="AI43" s="248" t="str">
        <f t="shared" si="2"/>
        <v/>
      </c>
      <c r="AJ43" s="248"/>
      <c r="AK43" s="248"/>
      <c r="AL43" s="248"/>
      <c r="AM43" s="248"/>
      <c r="AN43" s="248"/>
    </row>
    <row r="44" spans="1:40" ht="12" customHeight="1">
      <c r="A44" s="26"/>
      <c r="B44" s="65"/>
      <c r="C44" s="215"/>
      <c r="D44" s="216"/>
      <c r="E44" s="215"/>
      <c r="F44" s="216"/>
      <c r="G44" s="353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5"/>
      <c r="T44" s="343"/>
      <c r="U44" s="344"/>
      <c r="V44" s="272"/>
      <c r="W44" s="273"/>
      <c r="X44" s="274"/>
      <c r="Y44" s="349"/>
      <c r="Z44" s="349"/>
      <c r="AA44" s="349"/>
      <c r="AB44" s="345" t="str">
        <f t="shared" si="0"/>
        <v/>
      </c>
      <c r="AC44" s="345"/>
      <c r="AD44" s="345"/>
      <c r="AE44" s="252"/>
      <c r="AF44" s="255" t="str">
        <f t="shared" si="1"/>
        <v/>
      </c>
      <c r="AG44" s="248"/>
      <c r="AH44" s="248"/>
      <c r="AI44" s="248" t="str">
        <f t="shared" si="2"/>
        <v/>
      </c>
      <c r="AJ44" s="248"/>
      <c r="AK44" s="248"/>
      <c r="AL44" s="248"/>
      <c r="AM44" s="248"/>
      <c r="AN44" s="248"/>
    </row>
    <row r="45" spans="1:40" ht="12" customHeight="1">
      <c r="A45" s="26"/>
      <c r="B45" s="65"/>
      <c r="C45" s="215"/>
      <c r="D45" s="216"/>
      <c r="E45" s="215"/>
      <c r="F45" s="216"/>
      <c r="G45" s="353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5"/>
      <c r="T45" s="343"/>
      <c r="U45" s="344"/>
      <c r="V45" s="272"/>
      <c r="W45" s="273"/>
      <c r="X45" s="274"/>
      <c r="Y45" s="349"/>
      <c r="Z45" s="349"/>
      <c r="AA45" s="349"/>
      <c r="AB45" s="345" t="str">
        <f t="shared" si="0"/>
        <v/>
      </c>
      <c r="AC45" s="345"/>
      <c r="AD45" s="345"/>
      <c r="AE45" s="252"/>
      <c r="AF45" s="255" t="str">
        <f t="shared" si="1"/>
        <v/>
      </c>
      <c r="AG45" s="248"/>
      <c r="AH45" s="248"/>
      <c r="AI45" s="248" t="str">
        <f t="shared" si="2"/>
        <v/>
      </c>
      <c r="AJ45" s="248"/>
      <c r="AK45" s="248"/>
      <c r="AL45" s="248"/>
      <c r="AM45" s="248"/>
      <c r="AN45" s="248"/>
    </row>
    <row r="46" spans="1:40" ht="12" customHeight="1">
      <c r="A46" s="26"/>
      <c r="B46" s="65"/>
      <c r="C46" s="215"/>
      <c r="D46" s="216"/>
      <c r="E46" s="215"/>
      <c r="F46" s="216"/>
      <c r="G46" s="353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5"/>
      <c r="T46" s="343"/>
      <c r="U46" s="344"/>
      <c r="V46" s="272"/>
      <c r="W46" s="273"/>
      <c r="X46" s="274"/>
      <c r="Y46" s="349"/>
      <c r="Z46" s="349"/>
      <c r="AA46" s="349"/>
      <c r="AB46" s="345" t="str">
        <f t="shared" si="0"/>
        <v/>
      </c>
      <c r="AC46" s="345"/>
      <c r="AD46" s="345"/>
      <c r="AE46" s="252"/>
      <c r="AF46" s="255" t="str">
        <f t="shared" si="1"/>
        <v/>
      </c>
      <c r="AG46" s="248"/>
      <c r="AH46" s="248"/>
      <c r="AI46" s="248" t="str">
        <f t="shared" si="2"/>
        <v/>
      </c>
      <c r="AJ46" s="248"/>
      <c r="AK46" s="248"/>
      <c r="AL46" s="248"/>
      <c r="AM46" s="248"/>
      <c r="AN46" s="248"/>
    </row>
    <row r="47" spans="1:40" ht="12" customHeight="1">
      <c r="A47" s="26"/>
      <c r="B47" s="65"/>
      <c r="C47" s="215"/>
      <c r="D47" s="216"/>
      <c r="E47" s="215"/>
      <c r="F47" s="216"/>
      <c r="G47" s="353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5"/>
      <c r="T47" s="343"/>
      <c r="U47" s="344"/>
      <c r="V47" s="272"/>
      <c r="W47" s="273"/>
      <c r="X47" s="274"/>
      <c r="Y47" s="349"/>
      <c r="Z47" s="349"/>
      <c r="AA47" s="349"/>
      <c r="AB47" s="345" t="str">
        <f t="shared" si="0"/>
        <v/>
      </c>
      <c r="AC47" s="345"/>
      <c r="AD47" s="345"/>
      <c r="AE47" s="252"/>
      <c r="AF47" s="255" t="str">
        <f t="shared" si="1"/>
        <v/>
      </c>
      <c r="AG47" s="248"/>
      <c r="AH47" s="248"/>
      <c r="AI47" s="248" t="str">
        <f t="shared" si="2"/>
        <v/>
      </c>
      <c r="AJ47" s="248"/>
      <c r="AK47" s="248"/>
      <c r="AL47" s="248"/>
      <c r="AM47" s="248"/>
      <c r="AN47" s="248"/>
    </row>
    <row r="48" spans="1:40" ht="12" customHeight="1">
      <c r="A48" s="26"/>
      <c r="B48" s="65"/>
      <c r="C48" s="215"/>
      <c r="D48" s="216"/>
      <c r="E48" s="215"/>
      <c r="F48" s="216"/>
      <c r="G48" s="353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5"/>
      <c r="T48" s="343"/>
      <c r="U48" s="344"/>
      <c r="V48" s="272"/>
      <c r="W48" s="273"/>
      <c r="X48" s="274"/>
      <c r="Y48" s="349"/>
      <c r="Z48" s="349"/>
      <c r="AA48" s="349"/>
      <c r="AB48" s="345" t="str">
        <f t="shared" si="0"/>
        <v/>
      </c>
      <c r="AC48" s="345"/>
      <c r="AD48" s="345"/>
      <c r="AE48" s="252"/>
      <c r="AF48" s="255" t="str">
        <f t="shared" si="1"/>
        <v/>
      </c>
      <c r="AG48" s="248"/>
      <c r="AH48" s="248"/>
      <c r="AI48" s="248" t="str">
        <f t="shared" si="2"/>
        <v/>
      </c>
      <c r="AJ48" s="248"/>
      <c r="AK48" s="248"/>
      <c r="AL48" s="248"/>
      <c r="AM48" s="248"/>
      <c r="AN48" s="248"/>
    </row>
    <row r="49" spans="1:40" ht="12" customHeight="1">
      <c r="A49" s="26"/>
      <c r="B49" s="65"/>
      <c r="C49" s="215"/>
      <c r="D49" s="216"/>
      <c r="E49" s="215"/>
      <c r="F49" s="216"/>
      <c r="G49" s="353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5"/>
      <c r="T49" s="343"/>
      <c r="U49" s="344"/>
      <c r="V49" s="272"/>
      <c r="W49" s="273"/>
      <c r="X49" s="274"/>
      <c r="Y49" s="349"/>
      <c r="Z49" s="349"/>
      <c r="AA49" s="349"/>
      <c r="AB49" s="345" t="str">
        <f t="shared" si="0"/>
        <v/>
      </c>
      <c r="AC49" s="345"/>
      <c r="AD49" s="345"/>
      <c r="AE49" s="252"/>
      <c r="AF49" s="255" t="str">
        <f t="shared" si="1"/>
        <v/>
      </c>
      <c r="AG49" s="248"/>
      <c r="AH49" s="248"/>
      <c r="AI49" s="248" t="str">
        <f t="shared" si="2"/>
        <v/>
      </c>
      <c r="AJ49" s="248"/>
      <c r="AK49" s="248"/>
      <c r="AL49" s="248"/>
      <c r="AM49" s="248"/>
      <c r="AN49" s="248"/>
    </row>
    <row r="50" spans="1:40" ht="12" customHeight="1">
      <c r="A50" s="26"/>
      <c r="B50" s="65"/>
      <c r="C50" s="215"/>
      <c r="D50" s="216"/>
      <c r="E50" s="215"/>
      <c r="F50" s="216"/>
      <c r="G50" s="353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5"/>
      <c r="T50" s="343"/>
      <c r="U50" s="344"/>
      <c r="V50" s="272"/>
      <c r="W50" s="273"/>
      <c r="X50" s="274"/>
      <c r="Y50" s="349"/>
      <c r="Z50" s="349"/>
      <c r="AA50" s="349"/>
      <c r="AB50" s="345" t="str">
        <f t="shared" si="0"/>
        <v/>
      </c>
      <c r="AC50" s="345"/>
      <c r="AD50" s="345"/>
      <c r="AE50" s="252"/>
      <c r="AF50" s="255" t="str">
        <f t="shared" si="1"/>
        <v/>
      </c>
      <c r="AG50" s="248"/>
      <c r="AH50" s="248"/>
      <c r="AI50" s="248" t="str">
        <f t="shared" si="2"/>
        <v/>
      </c>
      <c r="AJ50" s="248"/>
      <c r="AK50" s="248"/>
      <c r="AL50" s="248"/>
      <c r="AM50" s="248"/>
      <c r="AN50" s="248"/>
    </row>
    <row r="51" spans="1:40" ht="12" customHeight="1">
      <c r="A51" s="26"/>
      <c r="B51" s="65"/>
      <c r="C51" s="215"/>
      <c r="D51" s="216"/>
      <c r="E51" s="215"/>
      <c r="F51" s="216"/>
      <c r="G51" s="353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5"/>
      <c r="T51" s="343"/>
      <c r="U51" s="344"/>
      <c r="V51" s="272"/>
      <c r="W51" s="273"/>
      <c r="X51" s="274"/>
      <c r="Y51" s="349"/>
      <c r="Z51" s="349"/>
      <c r="AA51" s="349"/>
      <c r="AB51" s="345" t="str">
        <f t="shared" si="0"/>
        <v/>
      </c>
      <c r="AC51" s="345"/>
      <c r="AD51" s="345"/>
      <c r="AE51" s="252"/>
      <c r="AF51" s="255" t="str">
        <f t="shared" si="1"/>
        <v/>
      </c>
      <c r="AG51" s="248"/>
      <c r="AH51" s="248"/>
      <c r="AI51" s="248" t="str">
        <f t="shared" si="2"/>
        <v/>
      </c>
      <c r="AJ51" s="248"/>
      <c r="AK51" s="248"/>
      <c r="AL51" s="248"/>
      <c r="AM51" s="248"/>
      <c r="AN51" s="248"/>
    </row>
    <row r="52" spans="1:40" ht="12" customHeight="1">
      <c r="A52" s="26"/>
      <c r="B52" s="65"/>
      <c r="C52" s="215"/>
      <c r="D52" s="216"/>
      <c r="E52" s="215"/>
      <c r="F52" s="216"/>
      <c r="G52" s="353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5"/>
      <c r="T52" s="343"/>
      <c r="U52" s="344"/>
      <c r="V52" s="272"/>
      <c r="W52" s="273"/>
      <c r="X52" s="274"/>
      <c r="Y52" s="349"/>
      <c r="Z52" s="349"/>
      <c r="AA52" s="349"/>
      <c r="AB52" s="345" t="str">
        <f t="shared" si="0"/>
        <v/>
      </c>
      <c r="AC52" s="345"/>
      <c r="AD52" s="345"/>
      <c r="AE52" s="252"/>
      <c r="AF52" s="255" t="str">
        <f t="shared" si="1"/>
        <v/>
      </c>
      <c r="AG52" s="248"/>
      <c r="AH52" s="248"/>
      <c r="AI52" s="248" t="str">
        <f t="shared" si="2"/>
        <v/>
      </c>
      <c r="AJ52" s="248"/>
      <c r="AK52" s="248"/>
      <c r="AL52" s="248"/>
      <c r="AM52" s="248"/>
      <c r="AN52" s="248"/>
    </row>
    <row r="53" spans="1:40" ht="12" customHeight="1">
      <c r="A53" s="26"/>
      <c r="B53" s="65"/>
      <c r="C53" s="215"/>
      <c r="D53" s="216"/>
      <c r="E53" s="215"/>
      <c r="F53" s="216"/>
      <c r="G53" s="353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5"/>
      <c r="T53" s="343"/>
      <c r="U53" s="344"/>
      <c r="V53" s="272"/>
      <c r="W53" s="273"/>
      <c r="X53" s="274"/>
      <c r="Y53" s="349"/>
      <c r="Z53" s="349"/>
      <c r="AA53" s="349"/>
      <c r="AB53" s="345" t="str">
        <f t="shared" si="0"/>
        <v/>
      </c>
      <c r="AC53" s="345"/>
      <c r="AD53" s="345"/>
      <c r="AE53" s="252"/>
      <c r="AF53" s="255" t="str">
        <f t="shared" si="1"/>
        <v/>
      </c>
      <c r="AG53" s="248"/>
      <c r="AH53" s="248"/>
      <c r="AI53" s="248" t="str">
        <f t="shared" si="2"/>
        <v/>
      </c>
      <c r="AJ53" s="248"/>
      <c r="AK53" s="248"/>
      <c r="AL53" s="248"/>
      <c r="AM53" s="248"/>
      <c r="AN53" s="248"/>
    </row>
    <row r="54" spans="1:40" ht="12" customHeight="1">
      <c r="A54" s="26"/>
      <c r="B54" s="65"/>
      <c r="C54" s="215"/>
      <c r="D54" s="216"/>
      <c r="E54" s="215"/>
      <c r="F54" s="216"/>
      <c r="G54" s="353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5"/>
      <c r="T54" s="343"/>
      <c r="U54" s="344"/>
      <c r="V54" s="272"/>
      <c r="W54" s="273"/>
      <c r="X54" s="274"/>
      <c r="Y54" s="349"/>
      <c r="Z54" s="349"/>
      <c r="AA54" s="349"/>
      <c r="AB54" s="345" t="str">
        <f t="shared" si="0"/>
        <v/>
      </c>
      <c r="AC54" s="345"/>
      <c r="AD54" s="345"/>
      <c r="AE54" s="252"/>
      <c r="AF54" s="255" t="str">
        <f t="shared" si="1"/>
        <v/>
      </c>
      <c r="AG54" s="248"/>
      <c r="AH54" s="248"/>
      <c r="AI54" s="248" t="str">
        <f t="shared" si="2"/>
        <v/>
      </c>
      <c r="AJ54" s="248"/>
      <c r="AK54" s="248"/>
      <c r="AL54" s="248"/>
      <c r="AM54" s="248"/>
      <c r="AN54" s="248"/>
    </row>
    <row r="55" spans="1:40" ht="12" customHeight="1">
      <c r="A55" s="26"/>
      <c r="B55" s="65"/>
      <c r="C55" s="215"/>
      <c r="D55" s="216"/>
      <c r="E55" s="215"/>
      <c r="F55" s="216"/>
      <c r="G55" s="353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5"/>
      <c r="T55" s="343"/>
      <c r="U55" s="344"/>
      <c r="V55" s="272"/>
      <c r="W55" s="273"/>
      <c r="X55" s="274"/>
      <c r="Y55" s="349"/>
      <c r="Z55" s="349"/>
      <c r="AA55" s="349"/>
      <c r="AB55" s="345" t="str">
        <f t="shared" si="0"/>
        <v/>
      </c>
      <c r="AC55" s="345"/>
      <c r="AD55" s="345"/>
      <c r="AE55" s="252"/>
      <c r="AF55" s="255" t="str">
        <f t="shared" si="1"/>
        <v/>
      </c>
      <c r="AG55" s="248"/>
      <c r="AH55" s="248"/>
      <c r="AI55" s="248" t="str">
        <f t="shared" si="2"/>
        <v/>
      </c>
      <c r="AJ55" s="248"/>
      <c r="AK55" s="248"/>
      <c r="AL55" s="248"/>
      <c r="AM55" s="248"/>
      <c r="AN55" s="248"/>
    </row>
    <row r="56" spans="1:40" ht="12" customHeight="1">
      <c r="A56" s="26"/>
      <c r="B56" s="65"/>
      <c r="C56" s="215"/>
      <c r="D56" s="216"/>
      <c r="E56" s="215"/>
      <c r="F56" s="216"/>
      <c r="G56" s="353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5"/>
      <c r="T56" s="343"/>
      <c r="U56" s="344"/>
      <c r="V56" s="272"/>
      <c r="W56" s="273"/>
      <c r="X56" s="274"/>
      <c r="Y56" s="349"/>
      <c r="Z56" s="349"/>
      <c r="AA56" s="349"/>
      <c r="AB56" s="345" t="str">
        <f t="shared" si="0"/>
        <v/>
      </c>
      <c r="AC56" s="345"/>
      <c r="AD56" s="345"/>
      <c r="AE56" s="252"/>
      <c r="AF56" s="255" t="str">
        <f t="shared" si="1"/>
        <v/>
      </c>
      <c r="AG56" s="248"/>
      <c r="AH56" s="248"/>
      <c r="AI56" s="248" t="str">
        <f t="shared" si="2"/>
        <v/>
      </c>
      <c r="AJ56" s="248"/>
      <c r="AK56" s="248"/>
      <c r="AL56" s="248"/>
      <c r="AM56" s="248"/>
      <c r="AN56" s="248"/>
    </row>
    <row r="57" spans="1:40" ht="12" customHeight="1">
      <c r="A57" s="26"/>
      <c r="B57" s="65"/>
      <c r="C57" s="215"/>
      <c r="D57" s="216"/>
      <c r="E57" s="215"/>
      <c r="F57" s="216"/>
      <c r="G57" s="353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5"/>
      <c r="T57" s="343"/>
      <c r="U57" s="344"/>
      <c r="V57" s="272"/>
      <c r="W57" s="273"/>
      <c r="X57" s="274"/>
      <c r="Y57" s="349"/>
      <c r="Z57" s="349"/>
      <c r="AA57" s="349"/>
      <c r="AB57" s="345" t="str">
        <f t="shared" si="0"/>
        <v/>
      </c>
      <c r="AC57" s="345"/>
      <c r="AD57" s="345"/>
      <c r="AE57" s="252"/>
      <c r="AF57" s="255" t="str">
        <f t="shared" si="1"/>
        <v/>
      </c>
      <c r="AG57" s="248"/>
      <c r="AH57" s="248"/>
      <c r="AI57" s="248" t="str">
        <f t="shared" si="2"/>
        <v/>
      </c>
      <c r="AJ57" s="248"/>
      <c r="AK57" s="248"/>
      <c r="AL57" s="248"/>
      <c r="AM57" s="248"/>
      <c r="AN57" s="248"/>
    </row>
    <row r="58" spans="1:40" ht="12" customHeight="1">
      <c r="A58" s="26"/>
      <c r="B58" s="65"/>
      <c r="C58" s="215"/>
      <c r="D58" s="216"/>
      <c r="E58" s="215"/>
      <c r="F58" s="216"/>
      <c r="G58" s="353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5"/>
      <c r="T58" s="343"/>
      <c r="U58" s="344"/>
      <c r="V58" s="272"/>
      <c r="W58" s="273"/>
      <c r="X58" s="274"/>
      <c r="Y58" s="349"/>
      <c r="Z58" s="349"/>
      <c r="AA58" s="349"/>
      <c r="AB58" s="345" t="str">
        <f t="shared" si="0"/>
        <v/>
      </c>
      <c r="AC58" s="345"/>
      <c r="AD58" s="345"/>
      <c r="AE58" s="252"/>
      <c r="AF58" s="255" t="str">
        <f t="shared" si="1"/>
        <v/>
      </c>
      <c r="AG58" s="248"/>
      <c r="AH58" s="248"/>
      <c r="AI58" s="248" t="str">
        <f t="shared" si="2"/>
        <v/>
      </c>
      <c r="AJ58" s="248"/>
      <c r="AK58" s="248"/>
      <c r="AL58" s="248"/>
      <c r="AM58" s="248"/>
      <c r="AN58" s="248"/>
    </row>
    <row r="59" spans="1:40" ht="12" customHeight="1">
      <c r="A59" s="26"/>
      <c r="B59" s="65"/>
      <c r="C59" s="215"/>
      <c r="D59" s="216"/>
      <c r="E59" s="215"/>
      <c r="F59" s="216"/>
      <c r="G59" s="353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5"/>
      <c r="T59" s="343"/>
      <c r="U59" s="344"/>
      <c r="V59" s="272"/>
      <c r="W59" s="273"/>
      <c r="X59" s="274"/>
      <c r="Y59" s="349"/>
      <c r="Z59" s="349"/>
      <c r="AA59" s="349"/>
      <c r="AB59" s="345" t="str">
        <f t="shared" si="0"/>
        <v/>
      </c>
      <c r="AC59" s="345"/>
      <c r="AD59" s="345"/>
      <c r="AE59" s="252"/>
      <c r="AF59" s="255" t="str">
        <f t="shared" si="1"/>
        <v/>
      </c>
      <c r="AG59" s="248"/>
      <c r="AH59" s="248"/>
      <c r="AI59" s="248" t="str">
        <f t="shared" si="2"/>
        <v/>
      </c>
      <c r="AJ59" s="248"/>
      <c r="AK59" s="248"/>
      <c r="AL59" s="248"/>
      <c r="AM59" s="248"/>
      <c r="AN59" s="248"/>
    </row>
    <row r="60" spans="1:40" ht="12" customHeight="1">
      <c r="A60" s="26"/>
      <c r="B60" s="65"/>
      <c r="C60" s="215"/>
      <c r="D60" s="216"/>
      <c r="E60" s="215"/>
      <c r="F60" s="216"/>
      <c r="G60" s="353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5"/>
      <c r="T60" s="343"/>
      <c r="U60" s="344"/>
      <c r="V60" s="272"/>
      <c r="W60" s="273"/>
      <c r="X60" s="274"/>
      <c r="Y60" s="349"/>
      <c r="Z60" s="349"/>
      <c r="AA60" s="349"/>
      <c r="AB60" s="345" t="str">
        <f t="shared" si="0"/>
        <v/>
      </c>
      <c r="AC60" s="345"/>
      <c r="AD60" s="345"/>
      <c r="AE60" s="252"/>
      <c r="AF60" s="255" t="str">
        <f t="shared" si="1"/>
        <v/>
      </c>
      <c r="AG60" s="248"/>
      <c r="AH60" s="248"/>
      <c r="AI60" s="248" t="str">
        <f t="shared" si="2"/>
        <v/>
      </c>
      <c r="AJ60" s="248"/>
      <c r="AK60" s="248"/>
      <c r="AL60" s="248"/>
      <c r="AM60" s="248"/>
      <c r="AN60" s="248"/>
    </row>
    <row r="61" spans="1:40" ht="12" customHeight="1">
      <c r="A61" s="26"/>
      <c r="B61" s="65"/>
      <c r="C61" s="215"/>
      <c r="D61" s="216"/>
      <c r="E61" s="215"/>
      <c r="F61" s="216"/>
      <c r="G61" s="353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5"/>
      <c r="T61" s="343"/>
      <c r="U61" s="344"/>
      <c r="V61" s="272"/>
      <c r="W61" s="273"/>
      <c r="X61" s="274"/>
      <c r="Y61" s="349"/>
      <c r="Z61" s="349"/>
      <c r="AA61" s="349"/>
      <c r="AB61" s="345" t="str">
        <f t="shared" si="0"/>
        <v/>
      </c>
      <c r="AC61" s="345"/>
      <c r="AD61" s="345"/>
      <c r="AE61" s="252"/>
      <c r="AF61" s="255" t="str">
        <f t="shared" si="1"/>
        <v/>
      </c>
      <c r="AG61" s="248"/>
      <c r="AH61" s="248"/>
      <c r="AI61" s="248" t="str">
        <f t="shared" si="2"/>
        <v/>
      </c>
      <c r="AJ61" s="248"/>
      <c r="AK61" s="248"/>
      <c r="AL61" s="248"/>
      <c r="AM61" s="248"/>
      <c r="AN61" s="248"/>
    </row>
    <row r="62" spans="1:40" ht="12" customHeight="1">
      <c r="A62" s="26"/>
      <c r="B62" s="65"/>
      <c r="C62" s="215"/>
      <c r="D62" s="216"/>
      <c r="E62" s="215"/>
      <c r="F62" s="216"/>
      <c r="G62" s="353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5"/>
      <c r="T62" s="343"/>
      <c r="U62" s="344"/>
      <c r="V62" s="272"/>
      <c r="W62" s="273"/>
      <c r="X62" s="274"/>
      <c r="Y62" s="349"/>
      <c r="Z62" s="349"/>
      <c r="AA62" s="349"/>
      <c r="AB62" s="345" t="str">
        <f t="shared" ref="AB62:AB84" si="3">IF(T62="","",ROUND(V62*Y62,2))</f>
        <v/>
      </c>
      <c r="AC62" s="345"/>
      <c r="AD62" s="345"/>
      <c r="AE62" s="252"/>
      <c r="AF62" s="255" t="str">
        <f t="shared" ref="AF62:AF84" si="4">IF(T62="","",ROUND(Y62*(1+$AJ$18),2))</f>
        <v/>
      </c>
      <c r="AG62" s="248"/>
      <c r="AH62" s="248"/>
      <c r="AI62" s="248" t="str">
        <f t="shared" ref="AI62:AI84" si="5">IF(T62="","",ROUND(V62*AF62,2))</f>
        <v/>
      </c>
      <c r="AJ62" s="248"/>
      <c r="AK62" s="248"/>
      <c r="AL62" s="248"/>
      <c r="AM62" s="248"/>
      <c r="AN62" s="248"/>
    </row>
    <row r="63" spans="1:40" ht="12" customHeight="1">
      <c r="A63" s="26"/>
      <c r="B63" s="65"/>
      <c r="C63" s="215"/>
      <c r="D63" s="216"/>
      <c r="E63" s="215"/>
      <c r="F63" s="216"/>
      <c r="G63" s="353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5"/>
      <c r="T63" s="343"/>
      <c r="U63" s="344"/>
      <c r="V63" s="272"/>
      <c r="W63" s="273"/>
      <c r="X63" s="274"/>
      <c r="Y63" s="349"/>
      <c r="Z63" s="349"/>
      <c r="AA63" s="349"/>
      <c r="AB63" s="345" t="str">
        <f t="shared" si="3"/>
        <v/>
      </c>
      <c r="AC63" s="345"/>
      <c r="AD63" s="345"/>
      <c r="AE63" s="252"/>
      <c r="AF63" s="255" t="str">
        <f t="shared" si="4"/>
        <v/>
      </c>
      <c r="AG63" s="248"/>
      <c r="AH63" s="248"/>
      <c r="AI63" s="248" t="str">
        <f t="shared" si="5"/>
        <v/>
      </c>
      <c r="AJ63" s="248"/>
      <c r="AK63" s="248"/>
      <c r="AL63" s="248"/>
      <c r="AM63" s="248"/>
      <c r="AN63" s="248"/>
    </row>
    <row r="64" spans="1:40" ht="12" customHeight="1">
      <c r="A64" s="26"/>
      <c r="B64" s="65"/>
      <c r="C64" s="215"/>
      <c r="D64" s="216"/>
      <c r="E64" s="215"/>
      <c r="F64" s="216"/>
      <c r="G64" s="353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5"/>
      <c r="T64" s="343"/>
      <c r="U64" s="344"/>
      <c r="V64" s="272"/>
      <c r="W64" s="273"/>
      <c r="X64" s="274"/>
      <c r="Y64" s="349"/>
      <c r="Z64" s="349"/>
      <c r="AA64" s="349"/>
      <c r="AB64" s="345" t="str">
        <f t="shared" si="3"/>
        <v/>
      </c>
      <c r="AC64" s="345"/>
      <c r="AD64" s="345"/>
      <c r="AE64" s="252"/>
      <c r="AF64" s="255" t="str">
        <f t="shared" si="4"/>
        <v/>
      </c>
      <c r="AG64" s="248"/>
      <c r="AH64" s="248"/>
      <c r="AI64" s="248" t="str">
        <f t="shared" si="5"/>
        <v/>
      </c>
      <c r="AJ64" s="248"/>
      <c r="AK64" s="248"/>
      <c r="AL64" s="248"/>
      <c r="AM64" s="248"/>
      <c r="AN64" s="248"/>
    </row>
    <row r="65" spans="1:40" ht="12" customHeight="1">
      <c r="A65" s="26"/>
      <c r="B65" s="65"/>
      <c r="C65" s="215"/>
      <c r="D65" s="216"/>
      <c r="E65" s="215"/>
      <c r="F65" s="216"/>
      <c r="G65" s="353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5"/>
      <c r="T65" s="343"/>
      <c r="U65" s="344"/>
      <c r="V65" s="272"/>
      <c r="W65" s="273"/>
      <c r="X65" s="274"/>
      <c r="Y65" s="349"/>
      <c r="Z65" s="349"/>
      <c r="AA65" s="349"/>
      <c r="AB65" s="345" t="str">
        <f t="shared" si="3"/>
        <v/>
      </c>
      <c r="AC65" s="345"/>
      <c r="AD65" s="345"/>
      <c r="AE65" s="252"/>
      <c r="AF65" s="255" t="str">
        <f t="shared" si="4"/>
        <v/>
      </c>
      <c r="AG65" s="248"/>
      <c r="AH65" s="248"/>
      <c r="AI65" s="248" t="str">
        <f t="shared" si="5"/>
        <v/>
      </c>
      <c r="AJ65" s="248"/>
      <c r="AK65" s="248"/>
      <c r="AL65" s="248"/>
      <c r="AM65" s="248"/>
      <c r="AN65" s="248"/>
    </row>
    <row r="66" spans="1:40" ht="12" customHeight="1">
      <c r="A66" s="26"/>
      <c r="B66" s="65"/>
      <c r="C66" s="215"/>
      <c r="D66" s="216"/>
      <c r="E66" s="215"/>
      <c r="F66" s="216"/>
      <c r="G66" s="353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5"/>
      <c r="T66" s="343"/>
      <c r="U66" s="344"/>
      <c r="V66" s="272"/>
      <c r="W66" s="273"/>
      <c r="X66" s="274"/>
      <c r="Y66" s="349"/>
      <c r="Z66" s="349"/>
      <c r="AA66" s="349"/>
      <c r="AB66" s="345" t="str">
        <f t="shared" si="3"/>
        <v/>
      </c>
      <c r="AC66" s="345"/>
      <c r="AD66" s="345"/>
      <c r="AE66" s="252"/>
      <c r="AF66" s="255" t="str">
        <f t="shared" si="4"/>
        <v/>
      </c>
      <c r="AG66" s="248"/>
      <c r="AH66" s="248"/>
      <c r="AI66" s="248" t="str">
        <f t="shared" si="5"/>
        <v/>
      </c>
      <c r="AJ66" s="248"/>
      <c r="AK66" s="248"/>
      <c r="AL66" s="248"/>
      <c r="AM66" s="248"/>
      <c r="AN66" s="248"/>
    </row>
    <row r="67" spans="1:40" ht="12" customHeight="1">
      <c r="A67" s="26"/>
      <c r="B67" s="65"/>
      <c r="C67" s="215"/>
      <c r="D67" s="216"/>
      <c r="E67" s="215"/>
      <c r="F67" s="216"/>
      <c r="G67" s="353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5"/>
      <c r="T67" s="343"/>
      <c r="U67" s="344"/>
      <c r="V67" s="272"/>
      <c r="W67" s="273"/>
      <c r="X67" s="274"/>
      <c r="Y67" s="349"/>
      <c r="Z67" s="349"/>
      <c r="AA67" s="349"/>
      <c r="AB67" s="345" t="str">
        <f t="shared" si="3"/>
        <v/>
      </c>
      <c r="AC67" s="345"/>
      <c r="AD67" s="345"/>
      <c r="AE67" s="252"/>
      <c r="AF67" s="255" t="str">
        <f t="shared" si="4"/>
        <v/>
      </c>
      <c r="AG67" s="248"/>
      <c r="AH67" s="248"/>
      <c r="AI67" s="248" t="str">
        <f t="shared" si="5"/>
        <v/>
      </c>
      <c r="AJ67" s="248"/>
      <c r="AK67" s="248"/>
      <c r="AL67" s="248"/>
      <c r="AM67" s="248"/>
      <c r="AN67" s="248"/>
    </row>
    <row r="68" spans="1:40" ht="12" customHeight="1">
      <c r="A68" s="26"/>
      <c r="B68" s="65"/>
      <c r="C68" s="215"/>
      <c r="D68" s="216"/>
      <c r="E68" s="215"/>
      <c r="F68" s="216"/>
      <c r="G68" s="353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5"/>
      <c r="T68" s="343"/>
      <c r="U68" s="344"/>
      <c r="V68" s="272"/>
      <c r="W68" s="273"/>
      <c r="X68" s="274"/>
      <c r="Y68" s="349"/>
      <c r="Z68" s="349"/>
      <c r="AA68" s="349"/>
      <c r="AB68" s="345" t="str">
        <f t="shared" si="3"/>
        <v/>
      </c>
      <c r="AC68" s="345"/>
      <c r="AD68" s="345"/>
      <c r="AE68" s="252"/>
      <c r="AF68" s="255" t="str">
        <f t="shared" si="4"/>
        <v/>
      </c>
      <c r="AG68" s="248"/>
      <c r="AH68" s="248"/>
      <c r="AI68" s="248" t="str">
        <f t="shared" si="5"/>
        <v/>
      </c>
      <c r="AJ68" s="248"/>
      <c r="AK68" s="248"/>
      <c r="AL68" s="248"/>
      <c r="AM68" s="248"/>
      <c r="AN68" s="248"/>
    </row>
    <row r="69" spans="1:40" ht="12" customHeight="1">
      <c r="A69" s="26"/>
      <c r="B69" s="65"/>
      <c r="C69" s="215"/>
      <c r="D69" s="216"/>
      <c r="E69" s="215"/>
      <c r="F69" s="216"/>
      <c r="G69" s="353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5"/>
      <c r="T69" s="343"/>
      <c r="U69" s="344"/>
      <c r="V69" s="272"/>
      <c r="W69" s="273"/>
      <c r="X69" s="274"/>
      <c r="Y69" s="349"/>
      <c r="Z69" s="349"/>
      <c r="AA69" s="349"/>
      <c r="AB69" s="345" t="str">
        <f t="shared" si="3"/>
        <v/>
      </c>
      <c r="AC69" s="345"/>
      <c r="AD69" s="345"/>
      <c r="AE69" s="252"/>
      <c r="AF69" s="255" t="str">
        <f t="shared" si="4"/>
        <v/>
      </c>
      <c r="AG69" s="248"/>
      <c r="AH69" s="248"/>
      <c r="AI69" s="248" t="str">
        <f t="shared" si="5"/>
        <v/>
      </c>
      <c r="AJ69" s="248"/>
      <c r="AK69" s="248"/>
      <c r="AL69" s="248"/>
      <c r="AM69" s="248"/>
      <c r="AN69" s="248"/>
    </row>
    <row r="70" spans="1:40" ht="12" customHeight="1">
      <c r="A70" s="26"/>
      <c r="B70" s="65"/>
      <c r="C70" s="215"/>
      <c r="D70" s="216"/>
      <c r="E70" s="215"/>
      <c r="F70" s="216"/>
      <c r="G70" s="353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5"/>
      <c r="T70" s="343"/>
      <c r="U70" s="344"/>
      <c r="V70" s="272"/>
      <c r="W70" s="273"/>
      <c r="X70" s="274"/>
      <c r="Y70" s="349"/>
      <c r="Z70" s="349"/>
      <c r="AA70" s="349"/>
      <c r="AB70" s="345" t="str">
        <f t="shared" si="3"/>
        <v/>
      </c>
      <c r="AC70" s="345"/>
      <c r="AD70" s="345"/>
      <c r="AE70" s="252"/>
      <c r="AF70" s="255" t="str">
        <f t="shared" si="4"/>
        <v/>
      </c>
      <c r="AG70" s="248"/>
      <c r="AH70" s="248"/>
      <c r="AI70" s="248" t="str">
        <f t="shared" si="5"/>
        <v/>
      </c>
      <c r="AJ70" s="248"/>
      <c r="AK70" s="248"/>
      <c r="AL70" s="248"/>
      <c r="AM70" s="248"/>
      <c r="AN70" s="248"/>
    </row>
    <row r="71" spans="1:40" ht="12" customHeight="1">
      <c r="A71" s="26"/>
      <c r="B71" s="65"/>
      <c r="C71" s="215"/>
      <c r="D71" s="216"/>
      <c r="E71" s="215"/>
      <c r="F71" s="216"/>
      <c r="G71" s="353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5"/>
      <c r="T71" s="343"/>
      <c r="U71" s="344"/>
      <c r="V71" s="272"/>
      <c r="W71" s="273"/>
      <c r="X71" s="274"/>
      <c r="Y71" s="349"/>
      <c r="Z71" s="349"/>
      <c r="AA71" s="349"/>
      <c r="AB71" s="345" t="str">
        <f t="shared" si="3"/>
        <v/>
      </c>
      <c r="AC71" s="345"/>
      <c r="AD71" s="345"/>
      <c r="AE71" s="252"/>
      <c r="AF71" s="255" t="str">
        <f t="shared" si="4"/>
        <v/>
      </c>
      <c r="AG71" s="248"/>
      <c r="AH71" s="248"/>
      <c r="AI71" s="248" t="str">
        <f t="shared" si="5"/>
        <v/>
      </c>
      <c r="AJ71" s="248"/>
      <c r="AK71" s="248"/>
      <c r="AL71" s="248"/>
      <c r="AM71" s="248"/>
      <c r="AN71" s="248"/>
    </row>
    <row r="72" spans="1:40" ht="12" customHeight="1">
      <c r="A72" s="26"/>
      <c r="B72" s="65"/>
      <c r="C72" s="215"/>
      <c r="D72" s="216"/>
      <c r="E72" s="215"/>
      <c r="F72" s="216"/>
      <c r="G72" s="353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5"/>
      <c r="T72" s="343"/>
      <c r="U72" s="344"/>
      <c r="V72" s="272"/>
      <c r="W72" s="273"/>
      <c r="X72" s="274"/>
      <c r="Y72" s="349"/>
      <c r="Z72" s="349"/>
      <c r="AA72" s="349"/>
      <c r="AB72" s="345" t="str">
        <f t="shared" si="3"/>
        <v/>
      </c>
      <c r="AC72" s="345"/>
      <c r="AD72" s="345"/>
      <c r="AE72" s="252"/>
      <c r="AF72" s="255" t="str">
        <f t="shared" si="4"/>
        <v/>
      </c>
      <c r="AG72" s="248"/>
      <c r="AH72" s="248"/>
      <c r="AI72" s="248" t="str">
        <f t="shared" si="5"/>
        <v/>
      </c>
      <c r="AJ72" s="248"/>
      <c r="AK72" s="248"/>
      <c r="AL72" s="248"/>
      <c r="AM72" s="248"/>
      <c r="AN72" s="248"/>
    </row>
    <row r="73" spans="1:40" ht="12" customHeight="1">
      <c r="A73" s="26"/>
      <c r="B73" s="65"/>
      <c r="C73" s="215"/>
      <c r="D73" s="216"/>
      <c r="E73" s="215"/>
      <c r="F73" s="216"/>
      <c r="G73" s="353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5"/>
      <c r="T73" s="343"/>
      <c r="U73" s="344"/>
      <c r="V73" s="272"/>
      <c r="W73" s="273"/>
      <c r="X73" s="274"/>
      <c r="Y73" s="349"/>
      <c r="Z73" s="349"/>
      <c r="AA73" s="349"/>
      <c r="AB73" s="345" t="str">
        <f t="shared" si="3"/>
        <v/>
      </c>
      <c r="AC73" s="345"/>
      <c r="AD73" s="345"/>
      <c r="AE73" s="252"/>
      <c r="AF73" s="255" t="str">
        <f t="shared" si="4"/>
        <v/>
      </c>
      <c r="AG73" s="248"/>
      <c r="AH73" s="248"/>
      <c r="AI73" s="248" t="str">
        <f t="shared" si="5"/>
        <v/>
      </c>
      <c r="AJ73" s="248"/>
      <c r="AK73" s="248"/>
      <c r="AL73" s="248"/>
      <c r="AM73" s="248"/>
      <c r="AN73" s="248"/>
    </row>
    <row r="74" spans="1:40" ht="12" customHeight="1">
      <c r="A74" s="26"/>
      <c r="B74" s="65"/>
      <c r="C74" s="215"/>
      <c r="D74" s="216"/>
      <c r="E74" s="215"/>
      <c r="F74" s="216"/>
      <c r="G74" s="353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5"/>
      <c r="T74" s="343"/>
      <c r="U74" s="344"/>
      <c r="V74" s="272"/>
      <c r="W74" s="273"/>
      <c r="X74" s="274"/>
      <c r="Y74" s="349"/>
      <c r="Z74" s="349"/>
      <c r="AA74" s="349"/>
      <c r="AB74" s="345" t="str">
        <f t="shared" si="3"/>
        <v/>
      </c>
      <c r="AC74" s="345"/>
      <c r="AD74" s="345"/>
      <c r="AE74" s="252"/>
      <c r="AF74" s="255" t="str">
        <f t="shared" si="4"/>
        <v/>
      </c>
      <c r="AG74" s="248"/>
      <c r="AH74" s="248"/>
      <c r="AI74" s="248" t="str">
        <f t="shared" si="5"/>
        <v/>
      </c>
      <c r="AJ74" s="248"/>
      <c r="AK74" s="248"/>
      <c r="AL74" s="248"/>
      <c r="AM74" s="248"/>
      <c r="AN74" s="248"/>
    </row>
    <row r="75" spans="1:40" ht="12" customHeight="1">
      <c r="A75" s="26"/>
      <c r="B75" s="65"/>
      <c r="C75" s="215"/>
      <c r="D75" s="216"/>
      <c r="E75" s="215"/>
      <c r="F75" s="216"/>
      <c r="G75" s="353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5"/>
      <c r="T75" s="343"/>
      <c r="U75" s="344"/>
      <c r="V75" s="272"/>
      <c r="W75" s="273"/>
      <c r="X75" s="274"/>
      <c r="Y75" s="349"/>
      <c r="Z75" s="349"/>
      <c r="AA75" s="349"/>
      <c r="AB75" s="345" t="str">
        <f t="shared" si="3"/>
        <v/>
      </c>
      <c r="AC75" s="345"/>
      <c r="AD75" s="345"/>
      <c r="AE75" s="252"/>
      <c r="AF75" s="255" t="str">
        <f t="shared" si="4"/>
        <v/>
      </c>
      <c r="AG75" s="248"/>
      <c r="AH75" s="248"/>
      <c r="AI75" s="248" t="str">
        <f t="shared" si="5"/>
        <v/>
      </c>
      <c r="AJ75" s="248"/>
      <c r="AK75" s="248"/>
      <c r="AL75" s="248"/>
      <c r="AM75" s="248"/>
      <c r="AN75" s="248"/>
    </row>
    <row r="76" spans="1:40" ht="12" customHeight="1">
      <c r="A76" s="26"/>
      <c r="B76" s="65"/>
      <c r="C76" s="215"/>
      <c r="D76" s="216"/>
      <c r="E76" s="215"/>
      <c r="F76" s="216"/>
      <c r="G76" s="353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5"/>
      <c r="T76" s="343"/>
      <c r="U76" s="344"/>
      <c r="V76" s="272"/>
      <c r="W76" s="273"/>
      <c r="X76" s="274"/>
      <c r="Y76" s="349"/>
      <c r="Z76" s="349"/>
      <c r="AA76" s="349"/>
      <c r="AB76" s="345" t="str">
        <f t="shared" si="3"/>
        <v/>
      </c>
      <c r="AC76" s="345"/>
      <c r="AD76" s="345"/>
      <c r="AE76" s="252"/>
      <c r="AF76" s="255" t="str">
        <f t="shared" si="4"/>
        <v/>
      </c>
      <c r="AG76" s="248"/>
      <c r="AH76" s="248"/>
      <c r="AI76" s="248" t="str">
        <f t="shared" si="5"/>
        <v/>
      </c>
      <c r="AJ76" s="248"/>
      <c r="AK76" s="248"/>
      <c r="AL76" s="248"/>
      <c r="AM76" s="248"/>
      <c r="AN76" s="248"/>
    </row>
    <row r="77" spans="1:40" ht="12" customHeight="1">
      <c r="A77" s="26"/>
      <c r="B77" s="65"/>
      <c r="C77" s="215"/>
      <c r="D77" s="216"/>
      <c r="E77" s="215"/>
      <c r="F77" s="216"/>
      <c r="G77" s="353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5"/>
      <c r="T77" s="343"/>
      <c r="U77" s="344"/>
      <c r="V77" s="272"/>
      <c r="W77" s="273"/>
      <c r="X77" s="274"/>
      <c r="Y77" s="349"/>
      <c r="Z77" s="349"/>
      <c r="AA77" s="349"/>
      <c r="AB77" s="345" t="str">
        <f t="shared" si="3"/>
        <v/>
      </c>
      <c r="AC77" s="345"/>
      <c r="AD77" s="345"/>
      <c r="AE77" s="252"/>
      <c r="AF77" s="255" t="str">
        <f t="shared" si="4"/>
        <v/>
      </c>
      <c r="AG77" s="248"/>
      <c r="AH77" s="248"/>
      <c r="AI77" s="248" t="str">
        <f t="shared" si="5"/>
        <v/>
      </c>
      <c r="AJ77" s="248"/>
      <c r="AK77" s="248"/>
      <c r="AL77" s="248"/>
      <c r="AM77" s="248"/>
      <c r="AN77" s="248"/>
    </row>
    <row r="78" spans="1:40" ht="12" customHeight="1">
      <c r="A78" s="26"/>
      <c r="B78" s="65"/>
      <c r="C78" s="215"/>
      <c r="D78" s="216"/>
      <c r="E78" s="215"/>
      <c r="F78" s="216"/>
      <c r="G78" s="353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5"/>
      <c r="T78" s="343"/>
      <c r="U78" s="344"/>
      <c r="V78" s="272"/>
      <c r="W78" s="273"/>
      <c r="X78" s="274"/>
      <c r="Y78" s="349"/>
      <c r="Z78" s="349"/>
      <c r="AA78" s="349"/>
      <c r="AB78" s="345" t="str">
        <f t="shared" si="3"/>
        <v/>
      </c>
      <c r="AC78" s="345"/>
      <c r="AD78" s="345"/>
      <c r="AE78" s="252"/>
      <c r="AF78" s="255" t="str">
        <f t="shared" si="4"/>
        <v/>
      </c>
      <c r="AG78" s="248"/>
      <c r="AH78" s="248"/>
      <c r="AI78" s="248" t="str">
        <f t="shared" si="5"/>
        <v/>
      </c>
      <c r="AJ78" s="248"/>
      <c r="AK78" s="248"/>
      <c r="AL78" s="248"/>
      <c r="AM78" s="248"/>
      <c r="AN78" s="248"/>
    </row>
    <row r="79" spans="1:40" ht="12" customHeight="1">
      <c r="A79" s="26"/>
      <c r="B79" s="65"/>
      <c r="C79" s="215"/>
      <c r="D79" s="216"/>
      <c r="E79" s="215"/>
      <c r="F79" s="216"/>
      <c r="G79" s="353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5"/>
      <c r="T79" s="343"/>
      <c r="U79" s="344"/>
      <c r="V79" s="272"/>
      <c r="W79" s="273"/>
      <c r="X79" s="274"/>
      <c r="Y79" s="349"/>
      <c r="Z79" s="349"/>
      <c r="AA79" s="349"/>
      <c r="AB79" s="345" t="str">
        <f t="shared" si="3"/>
        <v/>
      </c>
      <c r="AC79" s="345"/>
      <c r="AD79" s="345"/>
      <c r="AE79" s="252"/>
      <c r="AF79" s="255" t="str">
        <f t="shared" si="4"/>
        <v/>
      </c>
      <c r="AG79" s="248"/>
      <c r="AH79" s="248"/>
      <c r="AI79" s="248" t="str">
        <f t="shared" si="5"/>
        <v/>
      </c>
      <c r="AJ79" s="248"/>
      <c r="AK79" s="248"/>
      <c r="AL79" s="248"/>
      <c r="AM79" s="248"/>
      <c r="AN79" s="248"/>
    </row>
    <row r="80" spans="1:40" ht="12" customHeight="1">
      <c r="A80" s="26"/>
      <c r="B80" s="65"/>
      <c r="C80" s="215"/>
      <c r="D80" s="216"/>
      <c r="E80" s="215"/>
      <c r="F80" s="216"/>
      <c r="G80" s="353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5"/>
      <c r="T80" s="343"/>
      <c r="U80" s="344"/>
      <c r="V80" s="272"/>
      <c r="W80" s="273"/>
      <c r="X80" s="274"/>
      <c r="Y80" s="349"/>
      <c r="Z80" s="349"/>
      <c r="AA80" s="349"/>
      <c r="AB80" s="345" t="str">
        <f t="shared" si="3"/>
        <v/>
      </c>
      <c r="AC80" s="345"/>
      <c r="AD80" s="345"/>
      <c r="AE80" s="252"/>
      <c r="AF80" s="255" t="str">
        <f t="shared" si="4"/>
        <v/>
      </c>
      <c r="AG80" s="248"/>
      <c r="AH80" s="248"/>
      <c r="AI80" s="248" t="str">
        <f t="shared" si="5"/>
        <v/>
      </c>
      <c r="AJ80" s="248"/>
      <c r="AK80" s="248"/>
      <c r="AL80" s="248"/>
      <c r="AM80" s="248"/>
      <c r="AN80" s="248"/>
    </row>
    <row r="81" spans="1:48" ht="12" customHeight="1">
      <c r="A81" s="26"/>
      <c r="B81" s="65"/>
      <c r="C81" s="215"/>
      <c r="D81" s="216"/>
      <c r="E81" s="215"/>
      <c r="F81" s="216"/>
      <c r="G81" s="353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5"/>
      <c r="T81" s="343"/>
      <c r="U81" s="344"/>
      <c r="V81" s="272"/>
      <c r="W81" s="273"/>
      <c r="X81" s="274"/>
      <c r="Y81" s="349"/>
      <c r="Z81" s="349"/>
      <c r="AA81" s="349"/>
      <c r="AB81" s="345" t="str">
        <f t="shared" si="3"/>
        <v/>
      </c>
      <c r="AC81" s="345"/>
      <c r="AD81" s="345"/>
      <c r="AE81" s="252"/>
      <c r="AF81" s="255" t="str">
        <f t="shared" si="4"/>
        <v/>
      </c>
      <c r="AG81" s="248"/>
      <c r="AH81" s="248"/>
      <c r="AI81" s="248" t="str">
        <f t="shared" si="5"/>
        <v/>
      </c>
      <c r="AJ81" s="248"/>
      <c r="AK81" s="248"/>
      <c r="AL81" s="248"/>
      <c r="AM81" s="248"/>
      <c r="AN81" s="248"/>
    </row>
    <row r="82" spans="1:48" ht="12" customHeight="1">
      <c r="A82" s="26"/>
      <c r="B82" s="65"/>
      <c r="C82" s="215"/>
      <c r="D82" s="216"/>
      <c r="E82" s="215"/>
      <c r="F82" s="216"/>
      <c r="G82" s="353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5"/>
      <c r="T82" s="343"/>
      <c r="U82" s="344"/>
      <c r="V82" s="272"/>
      <c r="W82" s="273"/>
      <c r="X82" s="274"/>
      <c r="Y82" s="349"/>
      <c r="Z82" s="349"/>
      <c r="AA82" s="349"/>
      <c r="AB82" s="345" t="str">
        <f t="shared" si="3"/>
        <v/>
      </c>
      <c r="AC82" s="345"/>
      <c r="AD82" s="345"/>
      <c r="AE82" s="252"/>
      <c r="AF82" s="255" t="str">
        <f t="shared" si="4"/>
        <v/>
      </c>
      <c r="AG82" s="248"/>
      <c r="AH82" s="248"/>
      <c r="AI82" s="248" t="str">
        <f t="shared" si="5"/>
        <v/>
      </c>
      <c r="AJ82" s="248"/>
      <c r="AK82" s="248"/>
      <c r="AL82" s="248"/>
      <c r="AM82" s="248"/>
      <c r="AN82" s="248"/>
    </row>
    <row r="83" spans="1:48" ht="12" customHeight="1">
      <c r="A83" s="26"/>
      <c r="B83" s="65"/>
      <c r="C83" s="215"/>
      <c r="D83" s="216"/>
      <c r="E83" s="215"/>
      <c r="F83" s="216"/>
      <c r="G83" s="353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5"/>
      <c r="T83" s="343"/>
      <c r="U83" s="344"/>
      <c r="V83" s="272"/>
      <c r="W83" s="273"/>
      <c r="X83" s="274"/>
      <c r="Y83" s="349"/>
      <c r="Z83" s="349"/>
      <c r="AA83" s="349"/>
      <c r="AB83" s="345" t="str">
        <f t="shared" si="3"/>
        <v/>
      </c>
      <c r="AC83" s="345"/>
      <c r="AD83" s="345"/>
      <c r="AE83" s="252"/>
      <c r="AF83" s="255" t="str">
        <f t="shared" si="4"/>
        <v/>
      </c>
      <c r="AG83" s="248"/>
      <c r="AH83" s="248"/>
      <c r="AI83" s="248" t="str">
        <f t="shared" si="5"/>
        <v/>
      </c>
      <c r="AJ83" s="248"/>
      <c r="AK83" s="248"/>
      <c r="AL83" s="248"/>
      <c r="AM83" s="248"/>
      <c r="AN83" s="248"/>
    </row>
    <row r="84" spans="1:48" ht="12" customHeight="1">
      <c r="A84" s="26"/>
      <c r="B84" s="66"/>
      <c r="C84" s="215"/>
      <c r="D84" s="216"/>
      <c r="E84" s="215"/>
      <c r="F84" s="216"/>
      <c r="G84" s="353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5"/>
      <c r="T84" s="343"/>
      <c r="U84" s="344"/>
      <c r="V84" s="272"/>
      <c r="W84" s="273"/>
      <c r="X84" s="274"/>
      <c r="Y84" s="350"/>
      <c r="Z84" s="350"/>
      <c r="AA84" s="350"/>
      <c r="AB84" s="346" t="str">
        <f t="shared" si="3"/>
        <v/>
      </c>
      <c r="AC84" s="346"/>
      <c r="AD84" s="346"/>
      <c r="AE84" s="347"/>
      <c r="AF84" s="255" t="str">
        <f t="shared" si="4"/>
        <v/>
      </c>
      <c r="AG84" s="248"/>
      <c r="AH84" s="248"/>
      <c r="AI84" s="348" t="str">
        <f t="shared" si="5"/>
        <v/>
      </c>
      <c r="AJ84" s="348"/>
      <c r="AK84" s="348"/>
      <c r="AL84" s="348"/>
      <c r="AM84" s="348"/>
      <c r="AN84" s="348"/>
    </row>
    <row r="85" spans="1:48" ht="12" customHeight="1">
      <c r="A85" s="26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61" t="s">
        <v>33</v>
      </c>
      <c r="Y85" s="351" t="s">
        <v>34</v>
      </c>
      <c r="Z85" s="275"/>
      <c r="AA85" s="275"/>
      <c r="AB85" s="275">
        <f>SUM(AB30:AE84)</f>
        <v>0</v>
      </c>
      <c r="AC85" s="275"/>
      <c r="AD85" s="275"/>
      <c r="AE85" s="276"/>
      <c r="AF85" s="277" t="s">
        <v>35</v>
      </c>
      <c r="AG85" s="278"/>
      <c r="AH85" s="278"/>
      <c r="AI85" s="278">
        <f>SUM(AI30:AN84)</f>
        <v>0</v>
      </c>
      <c r="AJ85" s="278"/>
      <c r="AK85" s="278"/>
      <c r="AL85" s="278"/>
      <c r="AM85" s="278"/>
      <c r="AN85" s="278"/>
    </row>
    <row r="86" spans="1:48" ht="12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8" ht="12" customHeight="1">
      <c r="A87" s="26"/>
      <c r="B87" s="26"/>
      <c r="C87" s="26"/>
      <c r="D87" s="26"/>
      <c r="E87" s="26"/>
      <c r="F87" s="279" t="s">
        <v>48</v>
      </c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6"/>
    </row>
    <row r="88" spans="1:48" ht="12" customHeight="1">
      <c r="A88" s="26"/>
      <c r="B88" s="26"/>
      <c r="C88" s="26"/>
      <c r="D88" s="26"/>
      <c r="E88" s="26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6"/>
    </row>
    <row r="89" spans="1:48" ht="12" customHeight="1">
      <c r="A89" s="26"/>
      <c r="B89" s="26"/>
      <c r="C89" s="26"/>
      <c r="D89" s="26"/>
      <c r="E89" s="26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6"/>
    </row>
    <row r="90" spans="1:48" s="4" customFormat="1" ht="12.75">
      <c r="A90" s="26"/>
      <c r="B90" s="26"/>
      <c r="C90" s="26"/>
      <c r="D90" s="26"/>
      <c r="E90" s="26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6"/>
      <c r="AV90" s="17"/>
    </row>
    <row r="91" spans="1:48" s="28" customFormat="1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V91" s="29"/>
    </row>
    <row r="92" spans="1:48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8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8" ht="12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8" ht="6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8" ht="12" customHeight="1">
      <c r="A96" s="26"/>
      <c r="B96" s="26"/>
      <c r="C96" s="26"/>
      <c r="D96" s="26"/>
      <c r="E96" s="26"/>
      <c r="F96" s="26" t="s">
        <v>7</v>
      </c>
      <c r="G96" s="26"/>
      <c r="H96" s="26"/>
      <c r="I96" s="26"/>
      <c r="J96" s="26"/>
      <c r="K96" s="26"/>
      <c r="L96" s="26"/>
      <c r="M96" s="26"/>
      <c r="N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6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2" customHeight="1">
      <c r="A98" s="26"/>
      <c r="B98" s="26"/>
      <c r="C98" s="26"/>
      <c r="D98" s="26"/>
      <c r="E98" s="26"/>
      <c r="F98" s="26" t="s">
        <v>13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6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1:40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</sheetData>
  <sheetProtection insertRows="0" selectLockedCells="1"/>
  <mergeCells count="545">
    <mergeCell ref="K25:P25"/>
    <mergeCell ref="C82:D82"/>
    <mergeCell ref="C76:D76"/>
    <mergeCell ref="C77:D77"/>
    <mergeCell ref="C70:D70"/>
    <mergeCell ref="C71:D71"/>
    <mergeCell ref="C72:D72"/>
    <mergeCell ref="C73:D73"/>
    <mergeCell ref="C55:D55"/>
    <mergeCell ref="C56:D56"/>
    <mergeCell ref="C49:D49"/>
    <mergeCell ref="C50:D50"/>
    <mergeCell ref="C51:D51"/>
    <mergeCell ref="C52:D52"/>
    <mergeCell ref="C45:D45"/>
    <mergeCell ref="C46:D46"/>
    <mergeCell ref="C47:D47"/>
    <mergeCell ref="C48:D48"/>
    <mergeCell ref="C41:D41"/>
    <mergeCell ref="C42:D42"/>
    <mergeCell ref="C43:D43"/>
    <mergeCell ref="C44:D44"/>
    <mergeCell ref="E69:F69"/>
    <mergeCell ref="E70:F70"/>
    <mergeCell ref="C83:D83"/>
    <mergeCell ref="C84:D84"/>
    <mergeCell ref="C35:D35"/>
    <mergeCell ref="C78:D78"/>
    <mergeCell ref="C79:D79"/>
    <mergeCell ref="C80:D80"/>
    <mergeCell ref="C81:D81"/>
    <mergeCell ref="C74:D74"/>
    <mergeCell ref="C75:D75"/>
    <mergeCell ref="C69:D69"/>
    <mergeCell ref="C65:D65"/>
    <mergeCell ref="C66:D66"/>
    <mergeCell ref="C67:D67"/>
    <mergeCell ref="C68:D68"/>
    <mergeCell ref="C61:D61"/>
    <mergeCell ref="C62:D62"/>
    <mergeCell ref="C63:D63"/>
    <mergeCell ref="C64:D64"/>
    <mergeCell ref="C57:D57"/>
    <mergeCell ref="C58:D58"/>
    <mergeCell ref="C59:D59"/>
    <mergeCell ref="C60:D60"/>
    <mergeCell ref="C53:D53"/>
    <mergeCell ref="C54:D54"/>
    <mergeCell ref="E83:F83"/>
    <mergeCell ref="E84:F84"/>
    <mergeCell ref="E71:F71"/>
    <mergeCell ref="E72:F72"/>
    <mergeCell ref="E73:F73"/>
    <mergeCell ref="E74:F74"/>
    <mergeCell ref="C32:D32"/>
    <mergeCell ref="C33:D33"/>
    <mergeCell ref="C34:D34"/>
    <mergeCell ref="C36:D36"/>
    <mergeCell ref="C37:D37"/>
    <mergeCell ref="C38:D38"/>
    <mergeCell ref="C39:D39"/>
    <mergeCell ref="C40:D40"/>
    <mergeCell ref="E79:F79"/>
    <mergeCell ref="E80:F80"/>
    <mergeCell ref="E81:F81"/>
    <mergeCell ref="E82:F82"/>
    <mergeCell ref="E75:F75"/>
    <mergeCell ref="E76:F76"/>
    <mergeCell ref="E77:F77"/>
    <mergeCell ref="E78:F78"/>
    <mergeCell ref="E67:F67"/>
    <mergeCell ref="E68:F68"/>
    <mergeCell ref="E63:F63"/>
    <mergeCell ref="E64:F64"/>
    <mergeCell ref="E65:F65"/>
    <mergeCell ref="E66:F66"/>
    <mergeCell ref="E59:F59"/>
    <mergeCell ref="E60:F60"/>
    <mergeCell ref="E61:F61"/>
    <mergeCell ref="E62:F62"/>
    <mergeCell ref="E55:F55"/>
    <mergeCell ref="E56:F56"/>
    <mergeCell ref="E57:F57"/>
    <mergeCell ref="E58:F58"/>
    <mergeCell ref="E51:F51"/>
    <mergeCell ref="E52:F52"/>
    <mergeCell ref="E53:F53"/>
    <mergeCell ref="E54:F54"/>
    <mergeCell ref="E47:F47"/>
    <mergeCell ref="E48:F48"/>
    <mergeCell ref="E49:F49"/>
    <mergeCell ref="E50:F50"/>
    <mergeCell ref="E43:F43"/>
    <mergeCell ref="E44:F44"/>
    <mergeCell ref="E45:F45"/>
    <mergeCell ref="E46:F46"/>
    <mergeCell ref="E39:F39"/>
    <mergeCell ref="E40:F40"/>
    <mergeCell ref="E41:F41"/>
    <mergeCell ref="E42:F42"/>
    <mergeCell ref="E36:F36"/>
    <mergeCell ref="E37:F37"/>
    <mergeCell ref="E35:F35"/>
    <mergeCell ref="E38:F38"/>
    <mergeCell ref="G84:S84"/>
    <mergeCell ref="G80:S80"/>
    <mergeCell ref="G81:S81"/>
    <mergeCell ref="G72:S72"/>
    <mergeCell ref="G73:S73"/>
    <mergeCell ref="G74:S74"/>
    <mergeCell ref="G75:S75"/>
    <mergeCell ref="G82:S82"/>
    <mergeCell ref="G83:S83"/>
    <mergeCell ref="G76:S76"/>
    <mergeCell ref="G77:S77"/>
    <mergeCell ref="G78:S78"/>
    <mergeCell ref="G79:S79"/>
    <mergeCell ref="G68:S68"/>
    <mergeCell ref="G69:S69"/>
    <mergeCell ref="G70:S70"/>
    <mergeCell ref="B27:B29"/>
    <mergeCell ref="E28:F28"/>
    <mergeCell ref="C30:D30"/>
    <mergeCell ref="E30:F30"/>
    <mergeCell ref="C31:D31"/>
    <mergeCell ref="E31:F31"/>
    <mergeCell ref="E32:F32"/>
    <mergeCell ref="E33:F33"/>
    <mergeCell ref="E34:F34"/>
    <mergeCell ref="G71:S71"/>
    <mergeCell ref="G64:S64"/>
    <mergeCell ref="G65:S65"/>
    <mergeCell ref="G66:S66"/>
    <mergeCell ref="G67:S67"/>
    <mergeCell ref="G60:S60"/>
    <mergeCell ref="G61:S61"/>
    <mergeCell ref="G62:S62"/>
    <mergeCell ref="G63:S63"/>
    <mergeCell ref="G56:S56"/>
    <mergeCell ref="G57:S57"/>
    <mergeCell ref="G58:S58"/>
    <mergeCell ref="G59:S59"/>
    <mergeCell ref="G52:S52"/>
    <mergeCell ref="G53:S53"/>
    <mergeCell ref="G54:S54"/>
    <mergeCell ref="G55:S55"/>
    <mergeCell ref="G48:S48"/>
    <mergeCell ref="G49:S49"/>
    <mergeCell ref="G50:S50"/>
    <mergeCell ref="G51:S51"/>
    <mergeCell ref="G47:S47"/>
    <mergeCell ref="G38:S38"/>
    <mergeCell ref="G39:S39"/>
    <mergeCell ref="G40:S40"/>
    <mergeCell ref="G41:S41"/>
    <mergeCell ref="G42:S42"/>
    <mergeCell ref="G43:S43"/>
    <mergeCell ref="G44:S44"/>
    <mergeCell ref="G34:S34"/>
    <mergeCell ref="G36:S36"/>
    <mergeCell ref="G45:S45"/>
    <mergeCell ref="G35:S35"/>
    <mergeCell ref="T83:U83"/>
    <mergeCell ref="V83:X83"/>
    <mergeCell ref="T79:U79"/>
    <mergeCell ref="V79:X79"/>
    <mergeCell ref="T80:U80"/>
    <mergeCell ref="V80:X80"/>
    <mergeCell ref="G37:S37"/>
    <mergeCell ref="G46:S46"/>
    <mergeCell ref="T84:U84"/>
    <mergeCell ref="V84:X84"/>
    <mergeCell ref="T81:U81"/>
    <mergeCell ref="V81:X81"/>
    <mergeCell ref="T82:U82"/>
    <mergeCell ref="V82:X82"/>
    <mergeCell ref="T77:U77"/>
    <mergeCell ref="V77:X77"/>
    <mergeCell ref="T78:U78"/>
    <mergeCell ref="V78:X78"/>
    <mergeCell ref="T75:U75"/>
    <mergeCell ref="V75:X75"/>
    <mergeCell ref="T76:U76"/>
    <mergeCell ref="V76:X76"/>
    <mergeCell ref="T73:U73"/>
    <mergeCell ref="V73:X73"/>
    <mergeCell ref="T74:U74"/>
    <mergeCell ref="V74:X74"/>
    <mergeCell ref="T71:U71"/>
    <mergeCell ref="V71:X71"/>
    <mergeCell ref="T72:U72"/>
    <mergeCell ref="V72:X72"/>
    <mergeCell ref="T69:U69"/>
    <mergeCell ref="V69:X69"/>
    <mergeCell ref="T70:U70"/>
    <mergeCell ref="V70:X70"/>
    <mergeCell ref="T67:U67"/>
    <mergeCell ref="V67:X67"/>
    <mergeCell ref="T68:U68"/>
    <mergeCell ref="V68:X68"/>
    <mergeCell ref="T65:U65"/>
    <mergeCell ref="V65:X65"/>
    <mergeCell ref="T66:U66"/>
    <mergeCell ref="V66:X66"/>
    <mergeCell ref="T63:U63"/>
    <mergeCell ref="V63:X63"/>
    <mergeCell ref="T64:U64"/>
    <mergeCell ref="V64:X64"/>
    <mergeCell ref="T61:U61"/>
    <mergeCell ref="V61:X61"/>
    <mergeCell ref="T62:U62"/>
    <mergeCell ref="V62:X62"/>
    <mergeCell ref="T59:U59"/>
    <mergeCell ref="V59:X59"/>
    <mergeCell ref="T60:U60"/>
    <mergeCell ref="V60:X60"/>
    <mergeCell ref="T57:U57"/>
    <mergeCell ref="V57:X57"/>
    <mergeCell ref="T58:U58"/>
    <mergeCell ref="V58:X58"/>
    <mergeCell ref="T55:U55"/>
    <mergeCell ref="V55:X55"/>
    <mergeCell ref="T56:U56"/>
    <mergeCell ref="V56:X56"/>
    <mergeCell ref="T53:U53"/>
    <mergeCell ref="V53:X53"/>
    <mergeCell ref="T54:U54"/>
    <mergeCell ref="V54:X54"/>
    <mergeCell ref="T51:U51"/>
    <mergeCell ref="V51:X51"/>
    <mergeCell ref="T52:U52"/>
    <mergeCell ref="V52:X52"/>
    <mergeCell ref="T49:U49"/>
    <mergeCell ref="V49:X49"/>
    <mergeCell ref="T50:U50"/>
    <mergeCell ref="V50:X50"/>
    <mergeCell ref="W22:X22"/>
    <mergeCell ref="W23:X23"/>
    <mergeCell ref="T48:U48"/>
    <mergeCell ref="V48:X48"/>
    <mergeCell ref="V30:X30"/>
    <mergeCell ref="T27:U29"/>
    <mergeCell ref="T32:U32"/>
    <mergeCell ref="V32:X32"/>
    <mergeCell ref="W24:X24"/>
    <mergeCell ref="W25:X25"/>
    <mergeCell ref="V42:X42"/>
    <mergeCell ref="T43:U43"/>
    <mergeCell ref="V43:X43"/>
    <mergeCell ref="T47:U47"/>
    <mergeCell ref="V47:X47"/>
    <mergeCell ref="T46:U46"/>
    <mergeCell ref="V46:X46"/>
    <mergeCell ref="T44:U44"/>
    <mergeCell ref="V44:X44"/>
    <mergeCell ref="T45:U45"/>
    <mergeCell ref="T35:U35"/>
    <mergeCell ref="V35:X35"/>
    <mergeCell ref="AB32:AE32"/>
    <mergeCell ref="Y33:AA33"/>
    <mergeCell ref="G32:S32"/>
    <mergeCell ref="G33:S33"/>
    <mergeCell ref="Y27:AN27"/>
    <mergeCell ref="Y29:AA29"/>
    <mergeCell ref="AB29:AE29"/>
    <mergeCell ref="Y28:AE28"/>
    <mergeCell ref="G31:S31"/>
    <mergeCell ref="AF28:AN28"/>
    <mergeCell ref="AF29:AH29"/>
    <mergeCell ref="AI31:AN31"/>
    <mergeCell ref="T31:U31"/>
    <mergeCell ref="V31:X31"/>
    <mergeCell ref="AI29:AN29"/>
    <mergeCell ref="Y31:AA31"/>
    <mergeCell ref="AF30:AH30"/>
    <mergeCell ref="AI30:AN30"/>
    <mergeCell ref="AF31:AH31"/>
    <mergeCell ref="AB30:AE30"/>
    <mergeCell ref="Y34:AA34"/>
    <mergeCell ref="AF34:AH34"/>
    <mergeCell ref="L23:M23"/>
    <mergeCell ref="O23:P23"/>
    <mergeCell ref="L22:M22"/>
    <mergeCell ref="N2:AF3"/>
    <mergeCell ref="AE5:AN5"/>
    <mergeCell ref="L20:M20"/>
    <mergeCell ref="O20:P20"/>
    <mergeCell ref="B14:W14"/>
    <mergeCell ref="B5:Y5"/>
    <mergeCell ref="Y18:AI19"/>
    <mergeCell ref="Y20:AN25"/>
    <mergeCell ref="Q18:X19"/>
    <mergeCell ref="K18:P19"/>
    <mergeCell ref="L21:M21"/>
    <mergeCell ref="O21:P21"/>
    <mergeCell ref="AJ18:AN19"/>
    <mergeCell ref="W20:X20"/>
    <mergeCell ref="W21:X21"/>
    <mergeCell ref="O22:P22"/>
    <mergeCell ref="B8:AD8"/>
    <mergeCell ref="B11:W11"/>
    <mergeCell ref="AE8:AN8"/>
    <mergeCell ref="L24:M24"/>
    <mergeCell ref="O24:P24"/>
    <mergeCell ref="X14:AF14"/>
    <mergeCell ref="AG14:AN14"/>
    <mergeCell ref="X11:AL11"/>
    <mergeCell ref="AM11:AN11"/>
    <mergeCell ref="AF32:AH32"/>
    <mergeCell ref="AI32:AN32"/>
    <mergeCell ref="AF33:AH33"/>
    <mergeCell ref="AI33:AN33"/>
    <mergeCell ref="Y32:AA32"/>
    <mergeCell ref="AB33:AE33"/>
    <mergeCell ref="AB31:AE31"/>
    <mergeCell ref="Y30:AA30"/>
    <mergeCell ref="AI34:AN34"/>
    <mergeCell ref="Y36:AA36"/>
    <mergeCell ref="Y37:AA37"/>
    <mergeCell ref="Y38:AA38"/>
    <mergeCell ref="Y35:AA35"/>
    <mergeCell ref="Y39:AA39"/>
    <mergeCell ref="Y40:AA40"/>
    <mergeCell ref="AB34:AE34"/>
    <mergeCell ref="AB36:AE36"/>
    <mergeCell ref="AB37:AE37"/>
    <mergeCell ref="AB39:AE39"/>
    <mergeCell ref="AB35:AE35"/>
    <mergeCell ref="Y41:AA41"/>
    <mergeCell ref="Y42:AA42"/>
    <mergeCell ref="Y43:AA43"/>
    <mergeCell ref="Y44:AA44"/>
    <mergeCell ref="Y45:AA45"/>
    <mergeCell ref="Y46:AA46"/>
    <mergeCell ref="Y47:AA47"/>
    <mergeCell ref="Y48:AA48"/>
    <mergeCell ref="Y49:AA49"/>
    <mergeCell ref="Y50:AA50"/>
    <mergeCell ref="Y51:AA51"/>
    <mergeCell ref="Y52:AA52"/>
    <mergeCell ref="Y53:AA53"/>
    <mergeCell ref="Y54:AA5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63:AA63"/>
    <mergeCell ref="Y64:AA64"/>
    <mergeCell ref="Y65:AA65"/>
    <mergeCell ref="Y66:AA66"/>
    <mergeCell ref="Y67:AA67"/>
    <mergeCell ref="Y68:AA68"/>
    <mergeCell ref="Y69:AA69"/>
    <mergeCell ref="Y70:AA70"/>
    <mergeCell ref="Y71:AA71"/>
    <mergeCell ref="Y72:AA72"/>
    <mergeCell ref="Y73:AA73"/>
    <mergeCell ref="Y74:AA74"/>
    <mergeCell ref="Y75:AA75"/>
    <mergeCell ref="Y76:AA76"/>
    <mergeCell ref="Y77:AA77"/>
    <mergeCell ref="Y78:AA78"/>
    <mergeCell ref="Y79:AA79"/>
    <mergeCell ref="Y80:AA80"/>
    <mergeCell ref="Y81:AA81"/>
    <mergeCell ref="Y82:AA82"/>
    <mergeCell ref="Y83:AA83"/>
    <mergeCell ref="Y84:AA84"/>
    <mergeCell ref="Y85:AA85"/>
    <mergeCell ref="AB41:AE41"/>
    <mergeCell ref="AB43:AE43"/>
    <mergeCell ref="AF36:AH36"/>
    <mergeCell ref="AI36:AN36"/>
    <mergeCell ref="AF35:AH35"/>
    <mergeCell ref="AI35:AN35"/>
    <mergeCell ref="AF37:AH37"/>
    <mergeCell ref="AI37:AN37"/>
    <mergeCell ref="AB38:AE38"/>
    <mergeCell ref="AF38:AH38"/>
    <mergeCell ref="AI38:AN38"/>
    <mergeCell ref="AF39:AH39"/>
    <mergeCell ref="AI39:AN39"/>
    <mergeCell ref="AB40:AE40"/>
    <mergeCell ref="AF40:AH40"/>
    <mergeCell ref="AI40:AN40"/>
    <mergeCell ref="AF41:AH41"/>
    <mergeCell ref="AI41:AN41"/>
    <mergeCell ref="AB42:AE42"/>
    <mergeCell ref="AF42:AH42"/>
    <mergeCell ref="AI42:AN42"/>
    <mergeCell ref="AF43:AH43"/>
    <mergeCell ref="AI43:AN43"/>
    <mergeCell ref="AB44:AE44"/>
    <mergeCell ref="AF44:AH44"/>
    <mergeCell ref="AI44:AN44"/>
    <mergeCell ref="AB45:AE45"/>
    <mergeCell ref="AF45:AH45"/>
    <mergeCell ref="AI45:AN45"/>
    <mergeCell ref="AB46:AE46"/>
    <mergeCell ref="AF46:AH46"/>
    <mergeCell ref="AI46:AN46"/>
    <mergeCell ref="AB47:AE47"/>
    <mergeCell ref="AF47:AH47"/>
    <mergeCell ref="AI47:AN47"/>
    <mergeCell ref="AB48:AE48"/>
    <mergeCell ref="AF48:AH48"/>
    <mergeCell ref="AI48:AN48"/>
    <mergeCell ref="AB49:AE49"/>
    <mergeCell ref="AF49:AH49"/>
    <mergeCell ref="AI49:AN49"/>
    <mergeCell ref="AB50:AE50"/>
    <mergeCell ref="AF50:AH50"/>
    <mergeCell ref="AI50:AN50"/>
    <mergeCell ref="AB51:AE51"/>
    <mergeCell ref="AF51:AH51"/>
    <mergeCell ref="AI51:AN51"/>
    <mergeCell ref="AB52:AE52"/>
    <mergeCell ref="AF52:AH52"/>
    <mergeCell ref="AI52:AN52"/>
    <mergeCell ref="AB53:AE53"/>
    <mergeCell ref="AF53:AH53"/>
    <mergeCell ref="AI53:AN53"/>
    <mergeCell ref="AB54:AE54"/>
    <mergeCell ref="AF54:AH54"/>
    <mergeCell ref="AI54:AN54"/>
    <mergeCell ref="AB55:AE55"/>
    <mergeCell ref="AF55:AH55"/>
    <mergeCell ref="AI55:AN55"/>
    <mergeCell ref="AB56:AE56"/>
    <mergeCell ref="AF56:AH56"/>
    <mergeCell ref="AI56:AN56"/>
    <mergeCell ref="AB57:AE57"/>
    <mergeCell ref="AF57:AH57"/>
    <mergeCell ref="AI57:AN57"/>
    <mergeCell ref="AB58:AE58"/>
    <mergeCell ref="AF58:AH58"/>
    <mergeCell ref="AI58:AN58"/>
    <mergeCell ref="AB59:AE59"/>
    <mergeCell ref="AF59:AH59"/>
    <mergeCell ref="AI59:AN59"/>
    <mergeCell ref="AB60:AE60"/>
    <mergeCell ref="AF60:AH60"/>
    <mergeCell ref="AI60:AN60"/>
    <mergeCell ref="F87:AM90"/>
    <mergeCell ref="AB61:AE61"/>
    <mergeCell ref="AF61:AH61"/>
    <mergeCell ref="AI61:AN61"/>
    <mergeCell ref="AB62:AE62"/>
    <mergeCell ref="AF62:AH62"/>
    <mergeCell ref="AI62:AN62"/>
    <mergeCell ref="AB63:AE63"/>
    <mergeCell ref="AF63:AH63"/>
    <mergeCell ref="AI63:AN63"/>
    <mergeCell ref="AB64:AE64"/>
    <mergeCell ref="AF64:AH64"/>
    <mergeCell ref="AI64:AN64"/>
    <mergeCell ref="AB65:AE65"/>
    <mergeCell ref="AF65:AH65"/>
    <mergeCell ref="AI65:AN65"/>
    <mergeCell ref="AB66:AE66"/>
    <mergeCell ref="AF66:AH66"/>
    <mergeCell ref="AI66:AN66"/>
    <mergeCell ref="AB67:AE67"/>
    <mergeCell ref="AF67:AH67"/>
    <mergeCell ref="AI67:AN67"/>
    <mergeCell ref="AB68:AE68"/>
    <mergeCell ref="AF68:AH68"/>
    <mergeCell ref="AI68:AN68"/>
    <mergeCell ref="AB69:AE69"/>
    <mergeCell ref="AF69:AH69"/>
    <mergeCell ref="AI69:AN69"/>
    <mergeCell ref="AB70:AE70"/>
    <mergeCell ref="AF70:AH70"/>
    <mergeCell ref="AI70:AN70"/>
    <mergeCell ref="AB71:AE71"/>
    <mergeCell ref="AF71:AH71"/>
    <mergeCell ref="AI71:AN71"/>
    <mergeCell ref="AB72:AE72"/>
    <mergeCell ref="AF72:AH72"/>
    <mergeCell ref="AI72:AN72"/>
    <mergeCell ref="AI77:AN77"/>
    <mergeCell ref="AB78:AE78"/>
    <mergeCell ref="AF78:AH78"/>
    <mergeCell ref="AI78:AN78"/>
    <mergeCell ref="AB73:AE73"/>
    <mergeCell ref="AF73:AH73"/>
    <mergeCell ref="AI73:AN73"/>
    <mergeCell ref="AB74:AE74"/>
    <mergeCell ref="AF74:AH74"/>
    <mergeCell ref="AI74:AN74"/>
    <mergeCell ref="AB75:AE75"/>
    <mergeCell ref="AF75:AH75"/>
    <mergeCell ref="AI75:AN75"/>
    <mergeCell ref="T42:U42"/>
    <mergeCell ref="AB82:AE82"/>
    <mergeCell ref="AF82:AH82"/>
    <mergeCell ref="AI82:AN82"/>
    <mergeCell ref="AB83:AE83"/>
    <mergeCell ref="AF83:AH83"/>
    <mergeCell ref="AI83:AN83"/>
    <mergeCell ref="AB84:AE84"/>
    <mergeCell ref="AF84:AH84"/>
    <mergeCell ref="AI84:AN84"/>
    <mergeCell ref="AB79:AE79"/>
    <mergeCell ref="AF79:AH79"/>
    <mergeCell ref="AI79:AN79"/>
    <mergeCell ref="AB80:AE80"/>
    <mergeCell ref="AF80:AH80"/>
    <mergeCell ref="AI80:AN80"/>
    <mergeCell ref="AB81:AE81"/>
    <mergeCell ref="AF81:AH81"/>
    <mergeCell ref="AI81:AN81"/>
    <mergeCell ref="AB76:AE76"/>
    <mergeCell ref="AF76:AH76"/>
    <mergeCell ref="AI76:AN76"/>
    <mergeCell ref="AB77:AE77"/>
    <mergeCell ref="AF77:AH77"/>
    <mergeCell ref="V45:X45"/>
    <mergeCell ref="AB85:AE85"/>
    <mergeCell ref="AF85:AH85"/>
    <mergeCell ref="AI85:AN85"/>
    <mergeCell ref="G27:S29"/>
    <mergeCell ref="V27:X29"/>
    <mergeCell ref="T30:U30"/>
    <mergeCell ref="G30:S30"/>
    <mergeCell ref="T33:U33"/>
    <mergeCell ref="V33:X33"/>
    <mergeCell ref="T34:U34"/>
    <mergeCell ref="V34:X34"/>
    <mergeCell ref="T36:U36"/>
    <mergeCell ref="V36:X36"/>
    <mergeCell ref="T37:U37"/>
    <mergeCell ref="V37:X37"/>
    <mergeCell ref="T38:U38"/>
    <mergeCell ref="V38:X38"/>
    <mergeCell ref="T39:U39"/>
    <mergeCell ref="V39:X39"/>
    <mergeCell ref="T40:U40"/>
    <mergeCell ref="V40:X40"/>
    <mergeCell ref="T41:U41"/>
    <mergeCell ref="V41:X41"/>
  </mergeCells>
  <phoneticPr fontId="0" type="noConversion"/>
  <pageMargins left="0.98425196850393704" right="7.874015748031496E-2" top="0.39370078740157483" bottom="0.19685039370078741" header="0.19685039370078741" footer="7.874015748031496E-2"/>
  <pageSetup paperSize="9" scale="70" orientation="portrait" horizontalDpi="4294967292" r:id="rId1"/>
  <headerFooter alignWithMargins="0">
    <oddFooter>&amp;L&amp;8&amp;P / &amp;N&amp;R&amp;8&amp;F  / &amp;A</oddFooter>
  </headerFooter>
  <drawing r:id="rId2"/>
  <legacyDrawing r:id="rId3"/>
  <controls>
    <mc:AlternateContent xmlns:mc="http://schemas.openxmlformats.org/markup-compatibility/2006">
      <mc:Choice Requires="x14">
        <control shapeId="13319" r:id="rId4" name="OptionButton2">
          <controlPr defaultSize="0" autoLine="0" linkedCell="AO16" r:id="rId5">
            <anchor moveWithCells="1">
              <from>
                <xdr:col>28</xdr:col>
                <xdr:colOff>19050</xdr:colOff>
                <xdr:row>14</xdr:row>
                <xdr:rowOff>28575</xdr:rowOff>
              </from>
              <to>
                <xdr:col>35</xdr:col>
                <xdr:colOff>9525</xdr:colOff>
                <xdr:row>16</xdr:row>
                <xdr:rowOff>28575</xdr:rowOff>
              </to>
            </anchor>
          </controlPr>
        </control>
      </mc:Choice>
      <mc:Fallback>
        <control shapeId="13319" r:id="rId4" name="OptionButton2"/>
      </mc:Fallback>
    </mc:AlternateContent>
    <mc:AlternateContent xmlns:mc="http://schemas.openxmlformats.org/markup-compatibility/2006">
      <mc:Choice Requires="x14">
        <control shapeId="13318" r:id="rId6" name="OptionButton1">
          <controlPr defaultSize="0" autoLine="0" r:id="rId7">
            <anchor moveWithCells="1">
              <from>
                <xdr:col>15</xdr:col>
                <xdr:colOff>0</xdr:colOff>
                <xdr:row>14</xdr:row>
                <xdr:rowOff>28575</xdr:rowOff>
              </from>
              <to>
                <xdr:col>24</xdr:col>
                <xdr:colOff>57150</xdr:colOff>
                <xdr:row>16</xdr:row>
                <xdr:rowOff>28575</xdr:rowOff>
              </to>
            </anchor>
          </controlPr>
        </control>
      </mc:Choice>
      <mc:Fallback>
        <control shapeId="13318" r:id="rId6" name="Option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AV140"/>
  <sheetViews>
    <sheetView showGridLines="0" view="pageBreakPreview" zoomScaleNormal="90" zoomScaleSheetLayoutView="100" workbookViewId="0">
      <selection activeCell="W20" sqref="W20:X25"/>
    </sheetView>
  </sheetViews>
  <sheetFormatPr defaultColWidth="9.140625" defaultRowHeight="12" customHeight="1"/>
  <cols>
    <col min="1" max="1" width="2.28515625" style="3" customWidth="1"/>
    <col min="2" max="2" width="4.42578125" style="2" customWidth="1"/>
    <col min="3" max="5" width="3.28515625" style="2" customWidth="1"/>
    <col min="6" max="11" width="3.28515625" style="30" customWidth="1"/>
    <col min="12" max="40" width="3.28515625" style="3" customWidth="1"/>
    <col min="41" max="41" width="3.28515625" style="3" hidden="1" customWidth="1"/>
    <col min="42" max="47" width="3.28515625" style="3" customWidth="1"/>
    <col min="48" max="48" width="3.28515625" style="5" customWidth="1"/>
    <col min="49" max="49" width="7.140625" style="3" customWidth="1"/>
    <col min="50" max="57" width="3.28515625" style="3" customWidth="1"/>
    <col min="58" max="16384" width="9.140625" style="3"/>
  </cols>
  <sheetData>
    <row r="1" spans="2:48" ht="6.75" customHeight="1">
      <c r="F1" s="3"/>
      <c r="G1" s="3"/>
      <c r="H1" s="3"/>
      <c r="I1" s="3"/>
      <c r="J1" s="3"/>
      <c r="K1" s="3"/>
      <c r="AJ1" s="4"/>
    </row>
    <row r="2" spans="2:48" ht="12.75" customHeight="1">
      <c r="B2" s="4"/>
      <c r="C2" s="4"/>
      <c r="D2" s="4"/>
      <c r="E2" s="4"/>
      <c r="F2" s="3"/>
      <c r="G2" s="3"/>
      <c r="H2" s="3"/>
      <c r="I2" s="3"/>
      <c r="J2" s="3"/>
      <c r="K2" s="3"/>
      <c r="M2" s="6"/>
      <c r="N2" s="171" t="s">
        <v>23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8"/>
      <c r="AH2" s="7"/>
      <c r="AI2" s="7"/>
      <c r="AJ2" s="7"/>
      <c r="AK2" s="7"/>
      <c r="AL2" s="8"/>
      <c r="AM2" s="8"/>
      <c r="AN2" s="8"/>
    </row>
    <row r="3" spans="2:48" ht="12" customHeight="1">
      <c r="B3" s="4"/>
      <c r="C3" s="4"/>
      <c r="D3" s="4"/>
      <c r="E3" s="4"/>
      <c r="F3" s="3"/>
      <c r="G3" s="3"/>
      <c r="H3" s="3"/>
      <c r="I3" s="3"/>
      <c r="J3" s="3"/>
      <c r="K3" s="3"/>
      <c r="M3" s="9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67"/>
      <c r="AH3" s="67"/>
      <c r="AI3" s="67"/>
      <c r="AJ3" s="67"/>
      <c r="AK3" s="67"/>
      <c r="AL3" s="67"/>
      <c r="AM3" s="67"/>
      <c r="AN3" s="67"/>
    </row>
    <row r="4" spans="2:48" ht="4.5" customHeight="1">
      <c r="B4" s="4"/>
      <c r="C4" s="4"/>
      <c r="D4" s="4"/>
      <c r="E4" s="4"/>
      <c r="F4" s="3"/>
      <c r="G4" s="3"/>
      <c r="H4" s="3"/>
      <c r="I4" s="9"/>
      <c r="J4" s="3"/>
      <c r="K4" s="3"/>
    </row>
    <row r="5" spans="2:48" s="8" customFormat="1" ht="13.5" customHeight="1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0"/>
      <c r="AA5" s="10"/>
      <c r="AB5" s="10"/>
      <c r="AC5" s="10"/>
      <c r="AD5" s="10"/>
      <c r="AE5" s="173" t="s">
        <v>22</v>
      </c>
      <c r="AF5" s="173"/>
      <c r="AG5" s="173"/>
      <c r="AH5" s="173"/>
      <c r="AI5" s="173"/>
      <c r="AJ5" s="173"/>
      <c r="AK5" s="173"/>
      <c r="AL5" s="173"/>
      <c r="AM5" s="173"/>
      <c r="AN5" s="173"/>
      <c r="AV5" s="11"/>
    </row>
    <row r="6" spans="2:48" ht="5.25" customHeight="1">
      <c r="B6" s="1"/>
      <c r="C6" s="1"/>
      <c r="D6" s="1"/>
      <c r="E6" s="1"/>
      <c r="F6" s="12"/>
      <c r="G6" s="12"/>
      <c r="H6" s="12"/>
      <c r="I6" s="12"/>
      <c r="J6" s="12"/>
      <c r="K6" s="12"/>
      <c r="L6" s="13"/>
      <c r="M6" s="14"/>
    </row>
    <row r="7" spans="2:48" s="4" customFormat="1" ht="12" customHeight="1">
      <c r="B7" s="15" t="s">
        <v>0</v>
      </c>
      <c r="C7" s="2"/>
      <c r="D7" s="2"/>
      <c r="E7" s="2"/>
      <c r="F7" s="2"/>
      <c r="G7" s="2"/>
      <c r="H7" s="2"/>
      <c r="I7" s="2"/>
      <c r="X7" s="2"/>
      <c r="Y7" s="2"/>
      <c r="Z7" s="2"/>
      <c r="AA7" s="2"/>
      <c r="AB7" s="2"/>
      <c r="AE7" s="15" t="s">
        <v>2</v>
      </c>
      <c r="AN7" s="16"/>
      <c r="AV7" s="17"/>
    </row>
    <row r="8" spans="2:48" s="4" customFormat="1" ht="14.1" customHeight="1"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6"/>
      <c r="AE8" s="177"/>
      <c r="AF8" s="178"/>
      <c r="AG8" s="178"/>
      <c r="AH8" s="178"/>
      <c r="AI8" s="178"/>
      <c r="AJ8" s="178"/>
      <c r="AK8" s="178"/>
      <c r="AL8" s="178"/>
      <c r="AM8" s="178"/>
      <c r="AN8" s="179"/>
      <c r="AV8" s="17"/>
    </row>
    <row r="9" spans="2:48" s="20" customFormat="1" ht="5.25" customHeight="1">
      <c r="B9" s="18"/>
      <c r="C9" s="18"/>
      <c r="D9" s="18"/>
      <c r="E9" s="18"/>
      <c r="F9" s="19"/>
      <c r="G9" s="19"/>
      <c r="H9" s="19"/>
      <c r="I9" s="19"/>
      <c r="J9" s="19"/>
      <c r="K9" s="19"/>
      <c r="AV9" s="23"/>
    </row>
    <row r="10" spans="2:48" s="4" customFormat="1" ht="12" customHeight="1">
      <c r="B10" s="15" t="s">
        <v>12</v>
      </c>
      <c r="C10" s="2"/>
      <c r="D10" s="2"/>
      <c r="E10" s="2"/>
      <c r="X10" s="15" t="s">
        <v>10</v>
      </c>
      <c r="Z10" s="2"/>
      <c r="AA10" s="2"/>
      <c r="AB10" s="2"/>
      <c r="AC10" s="2"/>
      <c r="AD10" s="2"/>
      <c r="AF10" s="2"/>
      <c r="AG10" s="25"/>
      <c r="AL10" s="26"/>
      <c r="AM10" s="24" t="s">
        <v>11</v>
      </c>
      <c r="AN10" s="27"/>
      <c r="AV10" s="17"/>
    </row>
    <row r="11" spans="2:48" ht="14.1" customHeight="1"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4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5"/>
      <c r="AM11" s="180" t="s">
        <v>8</v>
      </c>
      <c r="AN11" s="181"/>
    </row>
    <row r="12" spans="2:48" s="20" customFormat="1" ht="6.75" customHeight="1">
      <c r="B12" s="18"/>
      <c r="C12" s="18"/>
      <c r="D12" s="18"/>
      <c r="E12" s="18"/>
      <c r="F12" s="19"/>
      <c r="G12" s="19"/>
      <c r="H12" s="19"/>
      <c r="I12" s="19"/>
      <c r="J12" s="19"/>
      <c r="K12" s="19"/>
      <c r="X12" s="21"/>
      <c r="AK12" s="22"/>
      <c r="AL12" s="8"/>
      <c r="AM12" s="8"/>
      <c r="AN12" s="8"/>
      <c r="AV12" s="23"/>
    </row>
    <row r="13" spans="2:48" s="4" customFormat="1" ht="12" customHeight="1">
      <c r="B13" s="24" t="s">
        <v>9</v>
      </c>
      <c r="F13" s="2"/>
      <c r="G13" s="2"/>
      <c r="H13" s="2"/>
      <c r="I13" s="2"/>
      <c r="X13" s="15" t="s">
        <v>17</v>
      </c>
      <c r="AA13" s="2"/>
      <c r="AG13" s="15" t="s">
        <v>1</v>
      </c>
      <c r="AJ13" s="2"/>
      <c r="AV13" s="17"/>
    </row>
    <row r="14" spans="2:48" s="4" customFormat="1" ht="14.1" customHeight="1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46"/>
      <c r="Y14" s="147"/>
      <c r="Z14" s="147"/>
      <c r="AA14" s="147"/>
      <c r="AB14" s="147"/>
      <c r="AC14" s="147"/>
      <c r="AD14" s="147"/>
      <c r="AE14" s="147"/>
      <c r="AF14" s="148"/>
      <c r="AG14" s="146"/>
      <c r="AH14" s="147"/>
      <c r="AI14" s="147"/>
      <c r="AJ14" s="147"/>
      <c r="AK14" s="147"/>
      <c r="AL14" s="147"/>
      <c r="AM14" s="147"/>
      <c r="AN14" s="148"/>
      <c r="AV14" s="17"/>
    </row>
    <row r="15" spans="2:48" ht="6" customHeight="1"/>
    <row r="16" spans="2:48" ht="13.5" customHeight="1">
      <c r="B16" s="2" t="s">
        <v>24</v>
      </c>
      <c r="AO16" s="63" t="b">
        <v>0</v>
      </c>
    </row>
    <row r="17" spans="1:48" ht="6" customHeight="1"/>
    <row r="18" spans="1:48" ht="12.6" customHeight="1">
      <c r="B18" s="57" t="s">
        <v>20</v>
      </c>
      <c r="C18" s="58"/>
      <c r="D18" s="58"/>
      <c r="E18" s="58"/>
      <c r="F18" s="58"/>
      <c r="G18" s="58"/>
      <c r="H18" s="58"/>
      <c r="I18" s="58"/>
      <c r="J18" s="58"/>
      <c r="K18" s="149" t="s">
        <v>16</v>
      </c>
      <c r="L18" s="150"/>
      <c r="M18" s="150"/>
      <c r="N18" s="150"/>
      <c r="O18" s="150"/>
      <c r="P18" s="151"/>
      <c r="Q18" s="155" t="s">
        <v>19</v>
      </c>
      <c r="R18" s="156"/>
      <c r="S18" s="156"/>
      <c r="T18" s="156"/>
      <c r="U18" s="156"/>
      <c r="V18" s="156"/>
      <c r="W18" s="156"/>
      <c r="X18" s="156"/>
      <c r="Y18" s="159" t="s">
        <v>18</v>
      </c>
      <c r="Z18" s="160"/>
      <c r="AA18" s="160"/>
      <c r="AB18" s="160"/>
      <c r="AC18" s="160"/>
      <c r="AD18" s="160"/>
      <c r="AE18" s="160"/>
      <c r="AF18" s="160"/>
      <c r="AG18" s="160"/>
      <c r="AH18" s="160"/>
      <c r="AI18" s="161"/>
      <c r="AJ18" s="165">
        <f>(((1+W23+W20+W21)*(1+W22)*(1+W24))/(1-W25))-1</f>
        <v>0</v>
      </c>
      <c r="AK18" s="166"/>
      <c r="AL18" s="166"/>
      <c r="AM18" s="166"/>
      <c r="AN18" s="167"/>
    </row>
    <row r="19" spans="1:48" ht="12.6" customHeight="1">
      <c r="B19" s="59"/>
      <c r="C19" s="60"/>
      <c r="D19" s="60"/>
      <c r="E19" s="60"/>
      <c r="F19" s="60"/>
      <c r="G19" s="60"/>
      <c r="H19" s="60"/>
      <c r="I19" s="60"/>
      <c r="J19" s="60"/>
      <c r="K19" s="152"/>
      <c r="L19" s="153"/>
      <c r="M19" s="153"/>
      <c r="N19" s="153"/>
      <c r="O19" s="153"/>
      <c r="P19" s="154"/>
      <c r="Q19" s="157"/>
      <c r="R19" s="158"/>
      <c r="S19" s="158"/>
      <c r="T19" s="158"/>
      <c r="U19" s="158"/>
      <c r="V19" s="158"/>
      <c r="W19" s="158"/>
      <c r="X19" s="158"/>
      <c r="Y19" s="162"/>
      <c r="Z19" s="163"/>
      <c r="AA19" s="163"/>
      <c r="AB19" s="163"/>
      <c r="AC19" s="163"/>
      <c r="AD19" s="163"/>
      <c r="AE19" s="163"/>
      <c r="AF19" s="163"/>
      <c r="AG19" s="163"/>
      <c r="AH19" s="163"/>
      <c r="AI19" s="164"/>
      <c r="AJ19" s="168"/>
      <c r="AK19" s="169"/>
      <c r="AL19" s="169"/>
      <c r="AM19" s="169"/>
      <c r="AN19" s="170"/>
    </row>
    <row r="20" spans="1:48" ht="12.6" customHeight="1">
      <c r="B20" s="32" t="s">
        <v>36</v>
      </c>
      <c r="C20" s="33"/>
      <c r="D20" s="33"/>
      <c r="E20" s="33"/>
      <c r="F20" s="33"/>
      <c r="G20" s="33"/>
      <c r="H20" s="33"/>
      <c r="I20" s="33"/>
      <c r="J20" s="33"/>
      <c r="K20" s="46" t="s">
        <v>15</v>
      </c>
      <c r="L20" s="199">
        <v>2.5000000000000001E-3</v>
      </c>
      <c r="M20" s="199"/>
      <c r="N20" s="44" t="s">
        <v>14</v>
      </c>
      <c r="O20" s="199">
        <v>5.5999999999999999E-3</v>
      </c>
      <c r="P20" s="200"/>
      <c r="Q20" s="41" t="s">
        <v>25</v>
      </c>
      <c r="R20" s="34"/>
      <c r="S20" s="34"/>
      <c r="T20" s="34"/>
      <c r="U20" s="34"/>
      <c r="V20" s="34"/>
      <c r="W20" s="201"/>
      <c r="X20" s="201"/>
      <c r="Y20" s="203" t="s">
        <v>52</v>
      </c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5"/>
      <c r="AT20" s="5"/>
      <c r="AV20" s="3"/>
    </row>
    <row r="21" spans="1:48" ht="12.6" customHeight="1">
      <c r="B21" s="35" t="s">
        <v>41</v>
      </c>
      <c r="C21" s="36"/>
      <c r="D21" s="36"/>
      <c r="E21" s="36"/>
      <c r="F21" s="36"/>
      <c r="G21" s="36"/>
      <c r="H21" s="36"/>
      <c r="I21" s="36"/>
      <c r="J21" s="36"/>
      <c r="K21" s="47" t="s">
        <v>15</v>
      </c>
      <c r="L21" s="195">
        <v>0.01</v>
      </c>
      <c r="M21" s="195"/>
      <c r="N21" s="45" t="s">
        <v>14</v>
      </c>
      <c r="O21" s="195">
        <v>1.9699999999999999E-2</v>
      </c>
      <c r="P21" s="196"/>
      <c r="Q21" s="42" t="s">
        <v>26</v>
      </c>
      <c r="R21" s="37"/>
      <c r="S21" s="37"/>
      <c r="T21" s="37"/>
      <c r="U21" s="37"/>
      <c r="V21" s="37"/>
      <c r="W21" s="197"/>
      <c r="X21" s="197"/>
      <c r="Y21" s="206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8"/>
      <c r="AT21" s="5"/>
      <c r="AV21" s="3"/>
    </row>
    <row r="22" spans="1:48" ht="12.6" customHeight="1">
      <c r="B22" s="35" t="s">
        <v>37</v>
      </c>
      <c r="C22" s="36"/>
      <c r="D22" s="36"/>
      <c r="E22" s="36"/>
      <c r="F22" s="36"/>
      <c r="G22" s="36"/>
      <c r="H22" s="36"/>
      <c r="I22" s="36"/>
      <c r="J22" s="36"/>
      <c r="K22" s="47" t="s">
        <v>15</v>
      </c>
      <c r="L22" s="195">
        <v>1.01E-2</v>
      </c>
      <c r="M22" s="195"/>
      <c r="N22" s="45" t="s">
        <v>14</v>
      </c>
      <c r="O22" s="195">
        <v>1.11E-2</v>
      </c>
      <c r="P22" s="196"/>
      <c r="Q22" s="42" t="s">
        <v>27</v>
      </c>
      <c r="R22" s="37"/>
      <c r="S22" s="37"/>
      <c r="T22" s="37"/>
      <c r="U22" s="37"/>
      <c r="V22" s="37"/>
      <c r="W22" s="197"/>
      <c r="X22" s="197"/>
      <c r="Y22" s="206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8"/>
      <c r="AT22" s="5"/>
      <c r="AV22" s="3"/>
    </row>
    <row r="23" spans="1:48" ht="12.6" customHeight="1">
      <c r="B23" s="35" t="s">
        <v>38</v>
      </c>
      <c r="C23" s="36"/>
      <c r="D23" s="36"/>
      <c r="E23" s="36"/>
      <c r="F23" s="36"/>
      <c r="G23" s="36"/>
      <c r="H23" s="36"/>
      <c r="I23" s="36"/>
      <c r="J23" s="36"/>
      <c r="K23" s="47" t="s">
        <v>15</v>
      </c>
      <c r="L23" s="195">
        <v>5.2900000000000003E-2</v>
      </c>
      <c r="M23" s="195"/>
      <c r="N23" s="45" t="s">
        <v>14</v>
      </c>
      <c r="O23" s="195">
        <v>7.9299999999999995E-2</v>
      </c>
      <c r="P23" s="196"/>
      <c r="Q23" s="42" t="s">
        <v>28</v>
      </c>
      <c r="R23" s="37"/>
      <c r="S23" s="37"/>
      <c r="T23" s="37"/>
      <c r="U23" s="37"/>
      <c r="V23" s="37"/>
      <c r="W23" s="197"/>
      <c r="X23" s="197"/>
      <c r="Y23" s="206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8"/>
      <c r="AT23" s="5"/>
      <c r="AV23" s="3"/>
    </row>
    <row r="24" spans="1:48" ht="12.6" customHeight="1">
      <c r="B24" s="35" t="s">
        <v>39</v>
      </c>
      <c r="C24" s="36"/>
      <c r="D24" s="36"/>
      <c r="E24" s="36"/>
      <c r="F24" s="36"/>
      <c r="G24" s="36"/>
      <c r="H24" s="36"/>
      <c r="I24" s="36"/>
      <c r="J24" s="36"/>
      <c r="K24" s="47" t="s">
        <v>15</v>
      </c>
      <c r="L24" s="195">
        <v>0.08</v>
      </c>
      <c r="M24" s="195"/>
      <c r="N24" s="45" t="s">
        <v>14</v>
      </c>
      <c r="O24" s="195">
        <v>9.5100000000000004E-2</v>
      </c>
      <c r="P24" s="196"/>
      <c r="Q24" s="42" t="s">
        <v>29</v>
      </c>
      <c r="R24" s="37"/>
      <c r="S24" s="37"/>
      <c r="T24" s="37"/>
      <c r="U24" s="37"/>
      <c r="V24" s="37"/>
      <c r="W24" s="197"/>
      <c r="X24" s="197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8"/>
      <c r="AT24" s="5"/>
      <c r="AV24" s="3"/>
    </row>
    <row r="25" spans="1:48" ht="12.6" customHeight="1">
      <c r="B25" s="38" t="s">
        <v>40</v>
      </c>
      <c r="C25" s="39"/>
      <c r="D25" s="39"/>
      <c r="E25" s="39"/>
      <c r="F25" s="39"/>
      <c r="G25" s="39"/>
      <c r="H25" s="39"/>
      <c r="I25" s="39"/>
      <c r="J25" s="39"/>
      <c r="K25" s="182" t="s">
        <v>47</v>
      </c>
      <c r="L25" s="183"/>
      <c r="M25" s="183"/>
      <c r="N25" s="183"/>
      <c r="O25" s="183"/>
      <c r="P25" s="184"/>
      <c r="Q25" s="43" t="s">
        <v>30</v>
      </c>
      <c r="R25" s="40"/>
      <c r="S25" s="40"/>
      <c r="T25" s="40"/>
      <c r="U25" s="40"/>
      <c r="V25" s="40"/>
      <c r="W25" s="185"/>
      <c r="X25" s="185"/>
      <c r="Y25" s="209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1"/>
      <c r="AT25" s="5"/>
      <c r="AV25" s="3"/>
    </row>
    <row r="26" spans="1:48" ht="6" customHeight="1"/>
    <row r="27" spans="1:48" ht="12" customHeight="1">
      <c r="B27" s="187" t="s">
        <v>3</v>
      </c>
      <c r="C27" s="48"/>
      <c r="D27" s="49"/>
      <c r="E27" s="50"/>
      <c r="F27" s="49"/>
      <c r="G27" s="155" t="s">
        <v>4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90"/>
      <c r="T27" s="155" t="s">
        <v>5</v>
      </c>
      <c r="U27" s="190"/>
      <c r="V27" s="155" t="s">
        <v>6</v>
      </c>
      <c r="W27" s="156"/>
      <c r="X27" s="190"/>
      <c r="Y27" s="238" t="s">
        <v>31</v>
      </c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40"/>
    </row>
    <row r="28" spans="1:48" ht="12" customHeight="1">
      <c r="A28" s="26"/>
      <c r="B28" s="188"/>
      <c r="C28" s="62" t="s">
        <v>43</v>
      </c>
      <c r="D28" s="51"/>
      <c r="E28" s="241" t="s">
        <v>44</v>
      </c>
      <c r="F28" s="242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  <c r="T28" s="191"/>
      <c r="U28" s="193"/>
      <c r="V28" s="191"/>
      <c r="W28" s="192"/>
      <c r="X28" s="193"/>
      <c r="Y28" s="238" t="s">
        <v>45</v>
      </c>
      <c r="Z28" s="239"/>
      <c r="AA28" s="239"/>
      <c r="AB28" s="239"/>
      <c r="AC28" s="239"/>
      <c r="AD28" s="239"/>
      <c r="AE28" s="239"/>
      <c r="AF28" s="243" t="s">
        <v>46</v>
      </c>
      <c r="AG28" s="239"/>
      <c r="AH28" s="239"/>
      <c r="AI28" s="239"/>
      <c r="AJ28" s="239"/>
      <c r="AK28" s="239"/>
      <c r="AL28" s="239"/>
      <c r="AM28" s="239"/>
      <c r="AN28" s="240"/>
    </row>
    <row r="29" spans="1:48" ht="12" customHeight="1">
      <c r="A29" s="26"/>
      <c r="B29" s="189"/>
      <c r="C29" s="52"/>
      <c r="D29" s="53"/>
      <c r="E29" s="54"/>
      <c r="F29" s="53"/>
      <c r="G29" s="15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94"/>
      <c r="T29" s="157"/>
      <c r="U29" s="194"/>
      <c r="V29" s="157"/>
      <c r="W29" s="158"/>
      <c r="X29" s="194"/>
      <c r="Y29" s="157" t="s">
        <v>21</v>
      </c>
      <c r="Z29" s="158"/>
      <c r="AA29" s="194"/>
      <c r="AB29" s="157" t="s">
        <v>32</v>
      </c>
      <c r="AC29" s="158"/>
      <c r="AD29" s="158"/>
      <c r="AE29" s="158"/>
      <c r="AF29" s="244" t="s">
        <v>21</v>
      </c>
      <c r="AG29" s="158"/>
      <c r="AH29" s="194"/>
      <c r="AI29" s="245" t="s">
        <v>32</v>
      </c>
      <c r="AJ29" s="246"/>
      <c r="AK29" s="246"/>
      <c r="AL29" s="246"/>
      <c r="AM29" s="246"/>
      <c r="AN29" s="247"/>
    </row>
    <row r="30" spans="1:48" ht="12" customHeight="1">
      <c r="A30" s="26"/>
      <c r="B30" s="64"/>
      <c r="C30" s="228"/>
      <c r="D30" s="229"/>
      <c r="E30" s="228"/>
      <c r="F30" s="229"/>
      <c r="G30" s="340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2"/>
      <c r="T30" s="338"/>
      <c r="U30" s="339"/>
      <c r="V30" s="272"/>
      <c r="W30" s="273"/>
      <c r="X30" s="274"/>
      <c r="Y30" s="352"/>
      <c r="Z30" s="352"/>
      <c r="AA30" s="352"/>
      <c r="AB30" s="356" t="str">
        <f t="shared" ref="AB30:AB61" si="0">IF(T30="","",ROUND(V30*Y30,2))</f>
        <v/>
      </c>
      <c r="AC30" s="356"/>
      <c r="AD30" s="356"/>
      <c r="AE30" s="223"/>
      <c r="AF30" s="226" t="str">
        <f t="shared" ref="AF30:AF61" si="1">IF(T30="","",ROUND(Y30*(1+$AJ$18),2))</f>
        <v/>
      </c>
      <c r="AG30" s="227"/>
      <c r="AH30" s="227"/>
      <c r="AI30" s="227" t="str">
        <f t="shared" ref="AI30:AI61" si="2">IF(T30="","",ROUND(V30*AF30,2))</f>
        <v/>
      </c>
      <c r="AJ30" s="227"/>
      <c r="AK30" s="227"/>
      <c r="AL30" s="227"/>
      <c r="AM30" s="227"/>
      <c r="AN30" s="227"/>
    </row>
    <row r="31" spans="1:48" ht="12" customHeight="1">
      <c r="A31" s="26"/>
      <c r="B31" s="65"/>
      <c r="C31" s="215"/>
      <c r="D31" s="216"/>
      <c r="E31" s="215"/>
      <c r="F31" s="216"/>
      <c r="G31" s="353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43"/>
      <c r="U31" s="344"/>
      <c r="V31" s="272"/>
      <c r="W31" s="273"/>
      <c r="X31" s="274"/>
      <c r="Y31" s="349"/>
      <c r="Z31" s="349"/>
      <c r="AA31" s="349"/>
      <c r="AB31" s="345" t="str">
        <f t="shared" si="0"/>
        <v/>
      </c>
      <c r="AC31" s="345"/>
      <c r="AD31" s="345"/>
      <c r="AE31" s="252"/>
      <c r="AF31" s="255" t="str">
        <f t="shared" si="1"/>
        <v/>
      </c>
      <c r="AG31" s="248"/>
      <c r="AH31" s="248"/>
      <c r="AI31" s="248" t="str">
        <f t="shared" si="2"/>
        <v/>
      </c>
      <c r="AJ31" s="248"/>
      <c r="AK31" s="248"/>
      <c r="AL31" s="248"/>
      <c r="AM31" s="248"/>
      <c r="AN31" s="248"/>
    </row>
    <row r="32" spans="1:48" ht="12" customHeight="1">
      <c r="A32" s="26"/>
      <c r="B32" s="65"/>
      <c r="C32" s="215"/>
      <c r="D32" s="216"/>
      <c r="E32" s="215"/>
      <c r="F32" s="216"/>
      <c r="G32" s="353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5"/>
      <c r="T32" s="343"/>
      <c r="U32" s="344"/>
      <c r="V32" s="272"/>
      <c r="W32" s="273"/>
      <c r="X32" s="274"/>
      <c r="Y32" s="349"/>
      <c r="Z32" s="349"/>
      <c r="AA32" s="349"/>
      <c r="AB32" s="345" t="str">
        <f t="shared" si="0"/>
        <v/>
      </c>
      <c r="AC32" s="345"/>
      <c r="AD32" s="345"/>
      <c r="AE32" s="252"/>
      <c r="AF32" s="255" t="str">
        <f t="shared" si="1"/>
        <v/>
      </c>
      <c r="AG32" s="248"/>
      <c r="AH32" s="248"/>
      <c r="AI32" s="248" t="str">
        <f t="shared" si="2"/>
        <v/>
      </c>
      <c r="AJ32" s="248"/>
      <c r="AK32" s="248"/>
      <c r="AL32" s="248"/>
      <c r="AM32" s="248"/>
      <c r="AN32" s="248"/>
    </row>
    <row r="33" spans="1:40" ht="12" customHeight="1">
      <c r="A33" s="26"/>
      <c r="B33" s="65"/>
      <c r="C33" s="215"/>
      <c r="D33" s="216"/>
      <c r="E33" s="215"/>
      <c r="F33" s="216"/>
      <c r="G33" s="353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T33" s="343"/>
      <c r="U33" s="344"/>
      <c r="V33" s="272"/>
      <c r="W33" s="273"/>
      <c r="X33" s="274"/>
      <c r="Y33" s="349"/>
      <c r="Z33" s="349"/>
      <c r="AA33" s="349"/>
      <c r="AB33" s="345" t="str">
        <f t="shared" si="0"/>
        <v/>
      </c>
      <c r="AC33" s="345"/>
      <c r="AD33" s="345"/>
      <c r="AE33" s="252"/>
      <c r="AF33" s="255" t="str">
        <f t="shared" si="1"/>
        <v/>
      </c>
      <c r="AG33" s="248"/>
      <c r="AH33" s="248"/>
      <c r="AI33" s="248" t="str">
        <f t="shared" si="2"/>
        <v/>
      </c>
      <c r="AJ33" s="248"/>
      <c r="AK33" s="248"/>
      <c r="AL33" s="248"/>
      <c r="AM33" s="248"/>
      <c r="AN33" s="248"/>
    </row>
    <row r="34" spans="1:40" ht="12" customHeight="1">
      <c r="A34" s="26"/>
      <c r="B34" s="65"/>
      <c r="C34" s="215"/>
      <c r="D34" s="216"/>
      <c r="E34" s="215"/>
      <c r="F34" s="216"/>
      <c r="G34" s="353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5"/>
      <c r="T34" s="343"/>
      <c r="U34" s="344"/>
      <c r="V34" s="272"/>
      <c r="W34" s="273"/>
      <c r="X34" s="274"/>
      <c r="Y34" s="349"/>
      <c r="Z34" s="349"/>
      <c r="AA34" s="349"/>
      <c r="AB34" s="345" t="str">
        <f t="shared" si="0"/>
        <v/>
      </c>
      <c r="AC34" s="345"/>
      <c r="AD34" s="345"/>
      <c r="AE34" s="252"/>
      <c r="AF34" s="255" t="str">
        <f t="shared" si="1"/>
        <v/>
      </c>
      <c r="AG34" s="248"/>
      <c r="AH34" s="248"/>
      <c r="AI34" s="248" t="str">
        <f t="shared" si="2"/>
        <v/>
      </c>
      <c r="AJ34" s="248"/>
      <c r="AK34" s="248"/>
      <c r="AL34" s="248"/>
      <c r="AM34" s="248"/>
      <c r="AN34" s="248"/>
    </row>
    <row r="35" spans="1:40" ht="12" customHeight="1">
      <c r="A35" s="26"/>
      <c r="B35" s="65"/>
      <c r="C35" s="215"/>
      <c r="D35" s="216"/>
      <c r="E35" s="215"/>
      <c r="F35" s="216"/>
      <c r="G35" s="353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5"/>
      <c r="T35" s="343"/>
      <c r="U35" s="344"/>
      <c r="V35" s="272"/>
      <c r="W35" s="273"/>
      <c r="X35" s="274"/>
      <c r="Y35" s="349"/>
      <c r="Z35" s="349"/>
      <c r="AA35" s="349"/>
      <c r="AB35" s="345" t="str">
        <f t="shared" si="0"/>
        <v/>
      </c>
      <c r="AC35" s="345"/>
      <c r="AD35" s="345"/>
      <c r="AE35" s="252"/>
      <c r="AF35" s="255" t="str">
        <f t="shared" si="1"/>
        <v/>
      </c>
      <c r="AG35" s="248"/>
      <c r="AH35" s="248"/>
      <c r="AI35" s="248" t="str">
        <f t="shared" si="2"/>
        <v/>
      </c>
      <c r="AJ35" s="248"/>
      <c r="AK35" s="248"/>
      <c r="AL35" s="248"/>
      <c r="AM35" s="248"/>
      <c r="AN35" s="248"/>
    </row>
    <row r="36" spans="1:40" ht="12" customHeight="1">
      <c r="A36" s="26"/>
      <c r="B36" s="65"/>
      <c r="C36" s="215"/>
      <c r="D36" s="216"/>
      <c r="E36" s="215"/>
      <c r="F36" s="216"/>
      <c r="G36" s="353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5"/>
      <c r="T36" s="343"/>
      <c r="U36" s="344"/>
      <c r="V36" s="272"/>
      <c r="W36" s="273"/>
      <c r="X36" s="274"/>
      <c r="Y36" s="349"/>
      <c r="Z36" s="349"/>
      <c r="AA36" s="349"/>
      <c r="AB36" s="345" t="str">
        <f t="shared" si="0"/>
        <v/>
      </c>
      <c r="AC36" s="345"/>
      <c r="AD36" s="345"/>
      <c r="AE36" s="252"/>
      <c r="AF36" s="255" t="str">
        <f t="shared" si="1"/>
        <v/>
      </c>
      <c r="AG36" s="248"/>
      <c r="AH36" s="248"/>
      <c r="AI36" s="248" t="str">
        <f t="shared" si="2"/>
        <v/>
      </c>
      <c r="AJ36" s="248"/>
      <c r="AK36" s="248"/>
      <c r="AL36" s="248"/>
      <c r="AM36" s="248"/>
      <c r="AN36" s="248"/>
    </row>
    <row r="37" spans="1:40" ht="12" customHeight="1">
      <c r="A37" s="26"/>
      <c r="B37" s="65"/>
      <c r="C37" s="215"/>
      <c r="D37" s="216"/>
      <c r="E37" s="215"/>
      <c r="F37" s="216"/>
      <c r="G37" s="353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343"/>
      <c r="U37" s="344"/>
      <c r="V37" s="272"/>
      <c r="W37" s="273"/>
      <c r="X37" s="274"/>
      <c r="Y37" s="349"/>
      <c r="Z37" s="349"/>
      <c r="AA37" s="349"/>
      <c r="AB37" s="345" t="str">
        <f t="shared" si="0"/>
        <v/>
      </c>
      <c r="AC37" s="345"/>
      <c r="AD37" s="345"/>
      <c r="AE37" s="252"/>
      <c r="AF37" s="255" t="str">
        <f t="shared" si="1"/>
        <v/>
      </c>
      <c r="AG37" s="248"/>
      <c r="AH37" s="248"/>
      <c r="AI37" s="248" t="str">
        <f t="shared" si="2"/>
        <v/>
      </c>
      <c r="AJ37" s="248"/>
      <c r="AK37" s="248"/>
      <c r="AL37" s="248"/>
      <c r="AM37" s="248"/>
      <c r="AN37" s="248"/>
    </row>
    <row r="38" spans="1:40" ht="12" customHeight="1">
      <c r="A38" s="26"/>
      <c r="B38" s="65"/>
      <c r="C38" s="215"/>
      <c r="D38" s="216"/>
      <c r="E38" s="215"/>
      <c r="F38" s="216"/>
      <c r="G38" s="353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5"/>
      <c r="T38" s="343"/>
      <c r="U38" s="344"/>
      <c r="V38" s="272"/>
      <c r="W38" s="273"/>
      <c r="X38" s="274"/>
      <c r="Y38" s="349"/>
      <c r="Z38" s="349"/>
      <c r="AA38" s="349"/>
      <c r="AB38" s="345" t="str">
        <f t="shared" si="0"/>
        <v/>
      </c>
      <c r="AC38" s="345"/>
      <c r="AD38" s="345"/>
      <c r="AE38" s="252"/>
      <c r="AF38" s="255" t="str">
        <f t="shared" si="1"/>
        <v/>
      </c>
      <c r="AG38" s="248"/>
      <c r="AH38" s="248"/>
      <c r="AI38" s="248" t="str">
        <f t="shared" si="2"/>
        <v/>
      </c>
      <c r="AJ38" s="248"/>
      <c r="AK38" s="248"/>
      <c r="AL38" s="248"/>
      <c r="AM38" s="248"/>
      <c r="AN38" s="248"/>
    </row>
    <row r="39" spans="1:40" ht="12" customHeight="1">
      <c r="A39" s="26"/>
      <c r="B39" s="65"/>
      <c r="C39" s="215"/>
      <c r="D39" s="216"/>
      <c r="E39" s="215"/>
      <c r="F39" s="216"/>
      <c r="G39" s="353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343"/>
      <c r="U39" s="344"/>
      <c r="V39" s="272"/>
      <c r="W39" s="273"/>
      <c r="X39" s="274"/>
      <c r="Y39" s="349"/>
      <c r="Z39" s="349"/>
      <c r="AA39" s="349"/>
      <c r="AB39" s="345" t="str">
        <f t="shared" si="0"/>
        <v/>
      </c>
      <c r="AC39" s="345"/>
      <c r="AD39" s="345"/>
      <c r="AE39" s="252"/>
      <c r="AF39" s="255" t="str">
        <f t="shared" si="1"/>
        <v/>
      </c>
      <c r="AG39" s="248"/>
      <c r="AH39" s="248"/>
      <c r="AI39" s="248" t="str">
        <f t="shared" si="2"/>
        <v/>
      </c>
      <c r="AJ39" s="248"/>
      <c r="AK39" s="248"/>
      <c r="AL39" s="248"/>
      <c r="AM39" s="248"/>
      <c r="AN39" s="248"/>
    </row>
    <row r="40" spans="1:40" ht="12" customHeight="1">
      <c r="A40" s="26"/>
      <c r="B40" s="65"/>
      <c r="C40" s="215"/>
      <c r="D40" s="216"/>
      <c r="E40" s="215"/>
      <c r="F40" s="216"/>
      <c r="G40" s="353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5"/>
      <c r="T40" s="343"/>
      <c r="U40" s="344"/>
      <c r="V40" s="272"/>
      <c r="W40" s="273"/>
      <c r="X40" s="274"/>
      <c r="Y40" s="349"/>
      <c r="Z40" s="349"/>
      <c r="AA40" s="349"/>
      <c r="AB40" s="345" t="str">
        <f t="shared" si="0"/>
        <v/>
      </c>
      <c r="AC40" s="345"/>
      <c r="AD40" s="345"/>
      <c r="AE40" s="252"/>
      <c r="AF40" s="255" t="str">
        <f t="shared" si="1"/>
        <v/>
      </c>
      <c r="AG40" s="248"/>
      <c r="AH40" s="248"/>
      <c r="AI40" s="248" t="str">
        <f t="shared" si="2"/>
        <v/>
      </c>
      <c r="AJ40" s="248"/>
      <c r="AK40" s="248"/>
      <c r="AL40" s="248"/>
      <c r="AM40" s="248"/>
      <c r="AN40" s="248"/>
    </row>
    <row r="41" spans="1:40" ht="12" customHeight="1">
      <c r="A41" s="26"/>
      <c r="B41" s="65"/>
      <c r="C41" s="215"/>
      <c r="D41" s="216"/>
      <c r="E41" s="215"/>
      <c r="F41" s="216"/>
      <c r="G41" s="353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343"/>
      <c r="U41" s="344"/>
      <c r="V41" s="272"/>
      <c r="W41" s="273"/>
      <c r="X41" s="274"/>
      <c r="Y41" s="349"/>
      <c r="Z41" s="349"/>
      <c r="AA41" s="349"/>
      <c r="AB41" s="345" t="str">
        <f t="shared" si="0"/>
        <v/>
      </c>
      <c r="AC41" s="345"/>
      <c r="AD41" s="345"/>
      <c r="AE41" s="252"/>
      <c r="AF41" s="255" t="str">
        <f t="shared" si="1"/>
        <v/>
      </c>
      <c r="AG41" s="248"/>
      <c r="AH41" s="248"/>
      <c r="AI41" s="248" t="str">
        <f t="shared" si="2"/>
        <v/>
      </c>
      <c r="AJ41" s="248"/>
      <c r="AK41" s="248"/>
      <c r="AL41" s="248"/>
      <c r="AM41" s="248"/>
      <c r="AN41" s="248"/>
    </row>
    <row r="42" spans="1:40" ht="12" customHeight="1">
      <c r="A42" s="26"/>
      <c r="B42" s="65"/>
      <c r="C42" s="215"/>
      <c r="D42" s="216"/>
      <c r="E42" s="215"/>
      <c r="F42" s="216"/>
      <c r="G42" s="353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5"/>
      <c r="T42" s="343"/>
      <c r="U42" s="344"/>
      <c r="V42" s="272"/>
      <c r="W42" s="273"/>
      <c r="X42" s="274"/>
      <c r="Y42" s="349"/>
      <c r="Z42" s="349"/>
      <c r="AA42" s="349"/>
      <c r="AB42" s="345" t="str">
        <f t="shared" si="0"/>
        <v/>
      </c>
      <c r="AC42" s="345"/>
      <c r="AD42" s="345"/>
      <c r="AE42" s="252"/>
      <c r="AF42" s="255" t="str">
        <f t="shared" si="1"/>
        <v/>
      </c>
      <c r="AG42" s="248"/>
      <c r="AH42" s="248"/>
      <c r="AI42" s="248" t="str">
        <f t="shared" si="2"/>
        <v/>
      </c>
      <c r="AJ42" s="248"/>
      <c r="AK42" s="248"/>
      <c r="AL42" s="248"/>
      <c r="AM42" s="248"/>
      <c r="AN42" s="248"/>
    </row>
    <row r="43" spans="1:40" ht="12" customHeight="1">
      <c r="A43" s="26"/>
      <c r="B43" s="65"/>
      <c r="C43" s="215"/>
      <c r="D43" s="216"/>
      <c r="E43" s="215"/>
      <c r="F43" s="216"/>
      <c r="G43" s="353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5"/>
      <c r="T43" s="343"/>
      <c r="U43" s="344"/>
      <c r="V43" s="272"/>
      <c r="W43" s="273"/>
      <c r="X43" s="274"/>
      <c r="Y43" s="349"/>
      <c r="Z43" s="349"/>
      <c r="AA43" s="349"/>
      <c r="AB43" s="345" t="str">
        <f t="shared" si="0"/>
        <v/>
      </c>
      <c r="AC43" s="345"/>
      <c r="AD43" s="345"/>
      <c r="AE43" s="252"/>
      <c r="AF43" s="255" t="str">
        <f t="shared" si="1"/>
        <v/>
      </c>
      <c r="AG43" s="248"/>
      <c r="AH43" s="248"/>
      <c r="AI43" s="248" t="str">
        <f t="shared" si="2"/>
        <v/>
      </c>
      <c r="AJ43" s="248"/>
      <c r="AK43" s="248"/>
      <c r="AL43" s="248"/>
      <c r="AM43" s="248"/>
      <c r="AN43" s="248"/>
    </row>
    <row r="44" spans="1:40" ht="12" customHeight="1">
      <c r="A44" s="26"/>
      <c r="B44" s="65"/>
      <c r="C44" s="215"/>
      <c r="D44" s="216"/>
      <c r="E44" s="215"/>
      <c r="F44" s="216"/>
      <c r="G44" s="353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5"/>
      <c r="T44" s="343"/>
      <c r="U44" s="344"/>
      <c r="V44" s="272"/>
      <c r="W44" s="273"/>
      <c r="X44" s="274"/>
      <c r="Y44" s="349"/>
      <c r="Z44" s="349"/>
      <c r="AA44" s="349"/>
      <c r="AB44" s="345" t="str">
        <f t="shared" si="0"/>
        <v/>
      </c>
      <c r="AC44" s="345"/>
      <c r="AD44" s="345"/>
      <c r="AE44" s="252"/>
      <c r="AF44" s="255" t="str">
        <f t="shared" si="1"/>
        <v/>
      </c>
      <c r="AG44" s="248"/>
      <c r="AH44" s="248"/>
      <c r="AI44" s="248" t="str">
        <f t="shared" si="2"/>
        <v/>
      </c>
      <c r="AJ44" s="248"/>
      <c r="AK44" s="248"/>
      <c r="AL44" s="248"/>
      <c r="AM44" s="248"/>
      <c r="AN44" s="248"/>
    </row>
    <row r="45" spans="1:40" ht="12" customHeight="1">
      <c r="A45" s="26"/>
      <c r="B45" s="65"/>
      <c r="C45" s="215"/>
      <c r="D45" s="216"/>
      <c r="E45" s="215"/>
      <c r="F45" s="216"/>
      <c r="G45" s="353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5"/>
      <c r="T45" s="343"/>
      <c r="U45" s="344"/>
      <c r="V45" s="272"/>
      <c r="W45" s="273"/>
      <c r="X45" s="274"/>
      <c r="Y45" s="349"/>
      <c r="Z45" s="349"/>
      <c r="AA45" s="349"/>
      <c r="AB45" s="345" t="str">
        <f t="shared" si="0"/>
        <v/>
      </c>
      <c r="AC45" s="345"/>
      <c r="AD45" s="345"/>
      <c r="AE45" s="252"/>
      <c r="AF45" s="255" t="str">
        <f t="shared" si="1"/>
        <v/>
      </c>
      <c r="AG45" s="248"/>
      <c r="AH45" s="248"/>
      <c r="AI45" s="248" t="str">
        <f t="shared" si="2"/>
        <v/>
      </c>
      <c r="AJ45" s="248"/>
      <c r="AK45" s="248"/>
      <c r="AL45" s="248"/>
      <c r="AM45" s="248"/>
      <c r="AN45" s="248"/>
    </row>
    <row r="46" spans="1:40" ht="12" customHeight="1">
      <c r="A46" s="26"/>
      <c r="B46" s="65"/>
      <c r="C46" s="215"/>
      <c r="D46" s="216"/>
      <c r="E46" s="215"/>
      <c r="F46" s="216"/>
      <c r="G46" s="353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5"/>
      <c r="T46" s="343"/>
      <c r="U46" s="344"/>
      <c r="V46" s="272"/>
      <c r="W46" s="273"/>
      <c r="X46" s="274"/>
      <c r="Y46" s="349"/>
      <c r="Z46" s="349"/>
      <c r="AA46" s="349"/>
      <c r="AB46" s="345" t="str">
        <f t="shared" si="0"/>
        <v/>
      </c>
      <c r="AC46" s="345"/>
      <c r="AD46" s="345"/>
      <c r="AE46" s="252"/>
      <c r="AF46" s="255" t="str">
        <f t="shared" si="1"/>
        <v/>
      </c>
      <c r="AG46" s="248"/>
      <c r="AH46" s="248"/>
      <c r="AI46" s="248" t="str">
        <f t="shared" si="2"/>
        <v/>
      </c>
      <c r="AJ46" s="248"/>
      <c r="AK46" s="248"/>
      <c r="AL46" s="248"/>
      <c r="AM46" s="248"/>
      <c r="AN46" s="248"/>
    </row>
    <row r="47" spans="1:40" ht="12" customHeight="1">
      <c r="A47" s="26"/>
      <c r="B47" s="65"/>
      <c r="C47" s="215"/>
      <c r="D47" s="216"/>
      <c r="E47" s="215"/>
      <c r="F47" s="216"/>
      <c r="G47" s="353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5"/>
      <c r="T47" s="343"/>
      <c r="U47" s="344"/>
      <c r="V47" s="272"/>
      <c r="W47" s="273"/>
      <c r="X47" s="274"/>
      <c r="Y47" s="349"/>
      <c r="Z47" s="349"/>
      <c r="AA47" s="349"/>
      <c r="AB47" s="345" t="str">
        <f t="shared" si="0"/>
        <v/>
      </c>
      <c r="AC47" s="345"/>
      <c r="AD47" s="345"/>
      <c r="AE47" s="252"/>
      <c r="AF47" s="255" t="str">
        <f t="shared" si="1"/>
        <v/>
      </c>
      <c r="AG47" s="248"/>
      <c r="AH47" s="248"/>
      <c r="AI47" s="248" t="str">
        <f t="shared" si="2"/>
        <v/>
      </c>
      <c r="AJ47" s="248"/>
      <c r="AK47" s="248"/>
      <c r="AL47" s="248"/>
      <c r="AM47" s="248"/>
      <c r="AN47" s="248"/>
    </row>
    <row r="48" spans="1:40" ht="12" customHeight="1">
      <c r="A48" s="26"/>
      <c r="B48" s="65"/>
      <c r="C48" s="215"/>
      <c r="D48" s="216"/>
      <c r="E48" s="215"/>
      <c r="F48" s="216"/>
      <c r="G48" s="353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5"/>
      <c r="T48" s="343"/>
      <c r="U48" s="344"/>
      <c r="V48" s="272"/>
      <c r="W48" s="273"/>
      <c r="X48" s="274"/>
      <c r="Y48" s="349"/>
      <c r="Z48" s="349"/>
      <c r="AA48" s="349"/>
      <c r="AB48" s="345" t="str">
        <f t="shared" si="0"/>
        <v/>
      </c>
      <c r="AC48" s="345"/>
      <c r="AD48" s="345"/>
      <c r="AE48" s="252"/>
      <c r="AF48" s="255" t="str">
        <f t="shared" si="1"/>
        <v/>
      </c>
      <c r="AG48" s="248"/>
      <c r="AH48" s="248"/>
      <c r="AI48" s="248" t="str">
        <f t="shared" si="2"/>
        <v/>
      </c>
      <c r="AJ48" s="248"/>
      <c r="AK48" s="248"/>
      <c r="AL48" s="248"/>
      <c r="AM48" s="248"/>
      <c r="AN48" s="248"/>
    </row>
    <row r="49" spans="1:40" ht="12" customHeight="1">
      <c r="A49" s="26"/>
      <c r="B49" s="65"/>
      <c r="C49" s="215"/>
      <c r="D49" s="216"/>
      <c r="E49" s="215"/>
      <c r="F49" s="216"/>
      <c r="G49" s="353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5"/>
      <c r="T49" s="343"/>
      <c r="U49" s="344"/>
      <c r="V49" s="272"/>
      <c r="W49" s="273"/>
      <c r="X49" s="274"/>
      <c r="Y49" s="349"/>
      <c r="Z49" s="349"/>
      <c r="AA49" s="349"/>
      <c r="AB49" s="345" t="str">
        <f t="shared" si="0"/>
        <v/>
      </c>
      <c r="AC49" s="345"/>
      <c r="AD49" s="345"/>
      <c r="AE49" s="252"/>
      <c r="AF49" s="255" t="str">
        <f t="shared" si="1"/>
        <v/>
      </c>
      <c r="AG49" s="248"/>
      <c r="AH49" s="248"/>
      <c r="AI49" s="248" t="str">
        <f t="shared" si="2"/>
        <v/>
      </c>
      <c r="AJ49" s="248"/>
      <c r="AK49" s="248"/>
      <c r="AL49" s="248"/>
      <c r="AM49" s="248"/>
      <c r="AN49" s="248"/>
    </row>
    <row r="50" spans="1:40" ht="12" customHeight="1">
      <c r="A50" s="26"/>
      <c r="B50" s="65"/>
      <c r="C50" s="215"/>
      <c r="D50" s="216"/>
      <c r="E50" s="215"/>
      <c r="F50" s="216"/>
      <c r="G50" s="353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5"/>
      <c r="T50" s="343"/>
      <c r="U50" s="344"/>
      <c r="V50" s="272"/>
      <c r="W50" s="273"/>
      <c r="X50" s="274"/>
      <c r="Y50" s="349"/>
      <c r="Z50" s="349"/>
      <c r="AA50" s="349"/>
      <c r="AB50" s="345" t="str">
        <f t="shared" si="0"/>
        <v/>
      </c>
      <c r="AC50" s="345"/>
      <c r="AD50" s="345"/>
      <c r="AE50" s="252"/>
      <c r="AF50" s="255" t="str">
        <f t="shared" si="1"/>
        <v/>
      </c>
      <c r="AG50" s="248"/>
      <c r="AH50" s="248"/>
      <c r="AI50" s="248" t="str">
        <f t="shared" si="2"/>
        <v/>
      </c>
      <c r="AJ50" s="248"/>
      <c r="AK50" s="248"/>
      <c r="AL50" s="248"/>
      <c r="AM50" s="248"/>
      <c r="AN50" s="248"/>
    </row>
    <row r="51" spans="1:40" ht="12" customHeight="1">
      <c r="A51" s="26"/>
      <c r="B51" s="65"/>
      <c r="C51" s="215"/>
      <c r="D51" s="216"/>
      <c r="E51" s="215"/>
      <c r="F51" s="216"/>
      <c r="G51" s="353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5"/>
      <c r="T51" s="343"/>
      <c r="U51" s="344"/>
      <c r="V51" s="272"/>
      <c r="W51" s="273"/>
      <c r="X51" s="274"/>
      <c r="Y51" s="349"/>
      <c r="Z51" s="349"/>
      <c r="AA51" s="349"/>
      <c r="AB51" s="345" t="str">
        <f t="shared" si="0"/>
        <v/>
      </c>
      <c r="AC51" s="345"/>
      <c r="AD51" s="345"/>
      <c r="AE51" s="252"/>
      <c r="AF51" s="255" t="str">
        <f t="shared" si="1"/>
        <v/>
      </c>
      <c r="AG51" s="248"/>
      <c r="AH51" s="248"/>
      <c r="AI51" s="248" t="str">
        <f t="shared" si="2"/>
        <v/>
      </c>
      <c r="AJ51" s="248"/>
      <c r="AK51" s="248"/>
      <c r="AL51" s="248"/>
      <c r="AM51" s="248"/>
      <c r="AN51" s="248"/>
    </row>
    <row r="52" spans="1:40" ht="12" customHeight="1">
      <c r="A52" s="26"/>
      <c r="B52" s="65"/>
      <c r="C52" s="215"/>
      <c r="D52" s="216"/>
      <c r="E52" s="215"/>
      <c r="F52" s="216"/>
      <c r="G52" s="353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5"/>
      <c r="T52" s="343"/>
      <c r="U52" s="344"/>
      <c r="V52" s="272"/>
      <c r="W52" s="273"/>
      <c r="X52" s="274"/>
      <c r="Y52" s="349"/>
      <c r="Z52" s="349"/>
      <c r="AA52" s="349"/>
      <c r="AB52" s="345" t="str">
        <f t="shared" si="0"/>
        <v/>
      </c>
      <c r="AC52" s="345"/>
      <c r="AD52" s="345"/>
      <c r="AE52" s="252"/>
      <c r="AF52" s="255" t="str">
        <f t="shared" si="1"/>
        <v/>
      </c>
      <c r="AG52" s="248"/>
      <c r="AH52" s="248"/>
      <c r="AI52" s="248" t="str">
        <f t="shared" si="2"/>
        <v/>
      </c>
      <c r="AJ52" s="248"/>
      <c r="AK52" s="248"/>
      <c r="AL52" s="248"/>
      <c r="AM52" s="248"/>
      <c r="AN52" s="248"/>
    </row>
    <row r="53" spans="1:40" ht="12" customHeight="1">
      <c r="A53" s="26"/>
      <c r="B53" s="65"/>
      <c r="C53" s="215"/>
      <c r="D53" s="216"/>
      <c r="E53" s="215"/>
      <c r="F53" s="216"/>
      <c r="G53" s="353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5"/>
      <c r="T53" s="343"/>
      <c r="U53" s="344"/>
      <c r="V53" s="272"/>
      <c r="W53" s="273"/>
      <c r="X53" s="274"/>
      <c r="Y53" s="349"/>
      <c r="Z53" s="349"/>
      <c r="AA53" s="349"/>
      <c r="AB53" s="345" t="str">
        <f t="shared" si="0"/>
        <v/>
      </c>
      <c r="AC53" s="345"/>
      <c r="AD53" s="345"/>
      <c r="AE53" s="252"/>
      <c r="AF53" s="255" t="str">
        <f t="shared" si="1"/>
        <v/>
      </c>
      <c r="AG53" s="248"/>
      <c r="AH53" s="248"/>
      <c r="AI53" s="248" t="str">
        <f t="shared" si="2"/>
        <v/>
      </c>
      <c r="AJ53" s="248"/>
      <c r="AK53" s="248"/>
      <c r="AL53" s="248"/>
      <c r="AM53" s="248"/>
      <c r="AN53" s="248"/>
    </row>
    <row r="54" spans="1:40" ht="12" customHeight="1">
      <c r="A54" s="26"/>
      <c r="B54" s="65"/>
      <c r="C54" s="215"/>
      <c r="D54" s="216"/>
      <c r="E54" s="215"/>
      <c r="F54" s="216"/>
      <c r="G54" s="353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5"/>
      <c r="T54" s="343"/>
      <c r="U54" s="344"/>
      <c r="V54" s="272"/>
      <c r="W54" s="273"/>
      <c r="X54" s="274"/>
      <c r="Y54" s="349"/>
      <c r="Z54" s="349"/>
      <c r="AA54" s="349"/>
      <c r="AB54" s="345" t="str">
        <f t="shared" si="0"/>
        <v/>
      </c>
      <c r="AC54" s="345"/>
      <c r="AD54" s="345"/>
      <c r="AE54" s="252"/>
      <c r="AF54" s="255" t="str">
        <f t="shared" si="1"/>
        <v/>
      </c>
      <c r="AG54" s="248"/>
      <c r="AH54" s="248"/>
      <c r="AI54" s="248" t="str">
        <f t="shared" si="2"/>
        <v/>
      </c>
      <c r="AJ54" s="248"/>
      <c r="AK54" s="248"/>
      <c r="AL54" s="248"/>
      <c r="AM54" s="248"/>
      <c r="AN54" s="248"/>
    </row>
    <row r="55" spans="1:40" ht="12" customHeight="1">
      <c r="A55" s="26"/>
      <c r="B55" s="65"/>
      <c r="C55" s="215"/>
      <c r="D55" s="216"/>
      <c r="E55" s="215"/>
      <c r="F55" s="216"/>
      <c r="G55" s="353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5"/>
      <c r="T55" s="343"/>
      <c r="U55" s="344"/>
      <c r="V55" s="272"/>
      <c r="W55" s="273"/>
      <c r="X55" s="274"/>
      <c r="Y55" s="349"/>
      <c r="Z55" s="349"/>
      <c r="AA55" s="349"/>
      <c r="AB55" s="345" t="str">
        <f t="shared" si="0"/>
        <v/>
      </c>
      <c r="AC55" s="345"/>
      <c r="AD55" s="345"/>
      <c r="AE55" s="252"/>
      <c r="AF55" s="255" t="str">
        <f t="shared" si="1"/>
        <v/>
      </c>
      <c r="AG55" s="248"/>
      <c r="AH55" s="248"/>
      <c r="AI55" s="248" t="str">
        <f t="shared" si="2"/>
        <v/>
      </c>
      <c r="AJ55" s="248"/>
      <c r="AK55" s="248"/>
      <c r="AL55" s="248"/>
      <c r="AM55" s="248"/>
      <c r="AN55" s="248"/>
    </row>
    <row r="56" spans="1:40" ht="12" customHeight="1">
      <c r="A56" s="26"/>
      <c r="B56" s="65"/>
      <c r="C56" s="215"/>
      <c r="D56" s="216"/>
      <c r="E56" s="215"/>
      <c r="F56" s="216"/>
      <c r="G56" s="353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5"/>
      <c r="T56" s="343"/>
      <c r="U56" s="344"/>
      <c r="V56" s="272"/>
      <c r="W56" s="273"/>
      <c r="X56" s="274"/>
      <c r="Y56" s="349"/>
      <c r="Z56" s="349"/>
      <c r="AA56" s="349"/>
      <c r="AB56" s="345" t="str">
        <f t="shared" si="0"/>
        <v/>
      </c>
      <c r="AC56" s="345"/>
      <c r="AD56" s="345"/>
      <c r="AE56" s="252"/>
      <c r="AF56" s="255" t="str">
        <f t="shared" si="1"/>
        <v/>
      </c>
      <c r="AG56" s="248"/>
      <c r="AH56" s="248"/>
      <c r="AI56" s="248" t="str">
        <f t="shared" si="2"/>
        <v/>
      </c>
      <c r="AJ56" s="248"/>
      <c r="AK56" s="248"/>
      <c r="AL56" s="248"/>
      <c r="AM56" s="248"/>
      <c r="AN56" s="248"/>
    </row>
    <row r="57" spans="1:40" ht="12" customHeight="1">
      <c r="A57" s="26"/>
      <c r="B57" s="65"/>
      <c r="C57" s="215"/>
      <c r="D57" s="216"/>
      <c r="E57" s="215"/>
      <c r="F57" s="216"/>
      <c r="G57" s="353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5"/>
      <c r="T57" s="343"/>
      <c r="U57" s="344"/>
      <c r="V57" s="272"/>
      <c r="W57" s="273"/>
      <c r="X57" s="274"/>
      <c r="Y57" s="349"/>
      <c r="Z57" s="349"/>
      <c r="AA57" s="349"/>
      <c r="AB57" s="345" t="str">
        <f t="shared" si="0"/>
        <v/>
      </c>
      <c r="AC57" s="345"/>
      <c r="AD57" s="345"/>
      <c r="AE57" s="252"/>
      <c r="AF57" s="255" t="str">
        <f t="shared" si="1"/>
        <v/>
      </c>
      <c r="AG57" s="248"/>
      <c r="AH57" s="248"/>
      <c r="AI57" s="248" t="str">
        <f t="shared" si="2"/>
        <v/>
      </c>
      <c r="AJ57" s="248"/>
      <c r="AK57" s="248"/>
      <c r="AL57" s="248"/>
      <c r="AM57" s="248"/>
      <c r="AN57" s="248"/>
    </row>
    <row r="58" spans="1:40" ht="12" customHeight="1">
      <c r="A58" s="26"/>
      <c r="B58" s="65"/>
      <c r="C58" s="215"/>
      <c r="D58" s="216"/>
      <c r="E58" s="215"/>
      <c r="F58" s="216"/>
      <c r="G58" s="353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5"/>
      <c r="T58" s="343"/>
      <c r="U58" s="344"/>
      <c r="V58" s="272"/>
      <c r="W58" s="273"/>
      <c r="X58" s="274"/>
      <c r="Y58" s="349"/>
      <c r="Z58" s="349"/>
      <c r="AA58" s="349"/>
      <c r="AB58" s="345" t="str">
        <f t="shared" si="0"/>
        <v/>
      </c>
      <c r="AC58" s="345"/>
      <c r="AD58" s="345"/>
      <c r="AE58" s="252"/>
      <c r="AF58" s="255" t="str">
        <f t="shared" si="1"/>
        <v/>
      </c>
      <c r="AG58" s="248"/>
      <c r="AH58" s="248"/>
      <c r="AI58" s="248" t="str">
        <f t="shared" si="2"/>
        <v/>
      </c>
      <c r="AJ58" s="248"/>
      <c r="AK58" s="248"/>
      <c r="AL58" s="248"/>
      <c r="AM58" s="248"/>
      <c r="AN58" s="248"/>
    </row>
    <row r="59" spans="1:40" ht="12" customHeight="1">
      <c r="A59" s="26"/>
      <c r="B59" s="65"/>
      <c r="C59" s="215"/>
      <c r="D59" s="216"/>
      <c r="E59" s="215"/>
      <c r="F59" s="216"/>
      <c r="G59" s="353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5"/>
      <c r="T59" s="343"/>
      <c r="U59" s="344"/>
      <c r="V59" s="272"/>
      <c r="W59" s="273"/>
      <c r="X59" s="274"/>
      <c r="Y59" s="349"/>
      <c r="Z59" s="349"/>
      <c r="AA59" s="349"/>
      <c r="AB59" s="345" t="str">
        <f t="shared" si="0"/>
        <v/>
      </c>
      <c r="AC59" s="345"/>
      <c r="AD59" s="345"/>
      <c r="AE59" s="252"/>
      <c r="AF59" s="255" t="str">
        <f t="shared" si="1"/>
        <v/>
      </c>
      <c r="AG59" s="248"/>
      <c r="AH59" s="248"/>
      <c r="AI59" s="248" t="str">
        <f t="shared" si="2"/>
        <v/>
      </c>
      <c r="AJ59" s="248"/>
      <c r="AK59" s="248"/>
      <c r="AL59" s="248"/>
      <c r="AM59" s="248"/>
      <c r="AN59" s="248"/>
    </row>
    <row r="60" spans="1:40" ht="12" customHeight="1">
      <c r="A60" s="26"/>
      <c r="B60" s="65"/>
      <c r="C60" s="215"/>
      <c r="D60" s="216"/>
      <c r="E60" s="215"/>
      <c r="F60" s="216"/>
      <c r="G60" s="353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5"/>
      <c r="T60" s="343"/>
      <c r="U60" s="344"/>
      <c r="V60" s="272"/>
      <c r="W60" s="273"/>
      <c r="X60" s="274"/>
      <c r="Y60" s="349"/>
      <c r="Z60" s="349"/>
      <c r="AA60" s="349"/>
      <c r="AB60" s="345" t="str">
        <f t="shared" si="0"/>
        <v/>
      </c>
      <c r="AC60" s="345"/>
      <c r="AD60" s="345"/>
      <c r="AE60" s="252"/>
      <c r="AF60" s="255" t="str">
        <f t="shared" si="1"/>
        <v/>
      </c>
      <c r="AG60" s="248"/>
      <c r="AH60" s="248"/>
      <c r="AI60" s="248" t="str">
        <f t="shared" si="2"/>
        <v/>
      </c>
      <c r="AJ60" s="248"/>
      <c r="AK60" s="248"/>
      <c r="AL60" s="248"/>
      <c r="AM60" s="248"/>
      <c r="AN60" s="248"/>
    </row>
    <row r="61" spans="1:40" ht="12" customHeight="1">
      <c r="A61" s="26"/>
      <c r="B61" s="65"/>
      <c r="C61" s="215"/>
      <c r="D61" s="216"/>
      <c r="E61" s="215"/>
      <c r="F61" s="216"/>
      <c r="G61" s="353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5"/>
      <c r="T61" s="343"/>
      <c r="U61" s="344"/>
      <c r="V61" s="272"/>
      <c r="W61" s="273"/>
      <c r="X61" s="274"/>
      <c r="Y61" s="349"/>
      <c r="Z61" s="349"/>
      <c r="AA61" s="349"/>
      <c r="AB61" s="345" t="str">
        <f t="shared" si="0"/>
        <v/>
      </c>
      <c r="AC61" s="345"/>
      <c r="AD61" s="345"/>
      <c r="AE61" s="252"/>
      <c r="AF61" s="255" t="str">
        <f t="shared" si="1"/>
        <v/>
      </c>
      <c r="AG61" s="248"/>
      <c r="AH61" s="248"/>
      <c r="AI61" s="248" t="str">
        <f t="shared" si="2"/>
        <v/>
      </c>
      <c r="AJ61" s="248"/>
      <c r="AK61" s="248"/>
      <c r="AL61" s="248"/>
      <c r="AM61" s="248"/>
      <c r="AN61" s="248"/>
    </row>
    <row r="62" spans="1:40" ht="12" customHeight="1">
      <c r="A62" s="26"/>
      <c r="B62" s="65"/>
      <c r="C62" s="215"/>
      <c r="D62" s="216"/>
      <c r="E62" s="215"/>
      <c r="F62" s="216"/>
      <c r="G62" s="353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5"/>
      <c r="T62" s="343"/>
      <c r="U62" s="344"/>
      <c r="V62" s="272"/>
      <c r="W62" s="273"/>
      <c r="X62" s="274"/>
      <c r="Y62" s="349"/>
      <c r="Z62" s="349"/>
      <c r="AA62" s="349"/>
      <c r="AB62" s="345" t="str">
        <f t="shared" ref="AB62:AB84" si="3">IF(T62="","",ROUND(V62*Y62,2))</f>
        <v/>
      </c>
      <c r="AC62" s="345"/>
      <c r="AD62" s="345"/>
      <c r="AE62" s="252"/>
      <c r="AF62" s="255" t="str">
        <f t="shared" ref="AF62:AF84" si="4">IF(T62="","",ROUND(Y62*(1+$AJ$18),2))</f>
        <v/>
      </c>
      <c r="AG62" s="248"/>
      <c r="AH62" s="248"/>
      <c r="AI62" s="248" t="str">
        <f t="shared" ref="AI62:AI84" si="5">IF(T62="","",ROUND(V62*AF62,2))</f>
        <v/>
      </c>
      <c r="AJ62" s="248"/>
      <c r="AK62" s="248"/>
      <c r="AL62" s="248"/>
      <c r="AM62" s="248"/>
      <c r="AN62" s="248"/>
    </row>
    <row r="63" spans="1:40" ht="12" customHeight="1">
      <c r="A63" s="26"/>
      <c r="B63" s="65"/>
      <c r="C63" s="215"/>
      <c r="D63" s="216"/>
      <c r="E63" s="215"/>
      <c r="F63" s="216"/>
      <c r="G63" s="353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5"/>
      <c r="T63" s="343"/>
      <c r="U63" s="344"/>
      <c r="V63" s="272"/>
      <c r="W63" s="273"/>
      <c r="X63" s="274"/>
      <c r="Y63" s="349"/>
      <c r="Z63" s="349"/>
      <c r="AA63" s="349"/>
      <c r="AB63" s="345" t="str">
        <f t="shared" si="3"/>
        <v/>
      </c>
      <c r="AC63" s="345"/>
      <c r="AD63" s="345"/>
      <c r="AE63" s="252"/>
      <c r="AF63" s="255" t="str">
        <f t="shared" si="4"/>
        <v/>
      </c>
      <c r="AG63" s="248"/>
      <c r="AH63" s="248"/>
      <c r="AI63" s="248" t="str">
        <f t="shared" si="5"/>
        <v/>
      </c>
      <c r="AJ63" s="248"/>
      <c r="AK63" s="248"/>
      <c r="AL63" s="248"/>
      <c r="AM63" s="248"/>
      <c r="AN63" s="248"/>
    </row>
    <row r="64" spans="1:40" ht="12" customHeight="1">
      <c r="A64" s="26"/>
      <c r="B64" s="65"/>
      <c r="C64" s="215"/>
      <c r="D64" s="216"/>
      <c r="E64" s="215"/>
      <c r="F64" s="216"/>
      <c r="G64" s="353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5"/>
      <c r="T64" s="343"/>
      <c r="U64" s="344"/>
      <c r="V64" s="272"/>
      <c r="W64" s="273"/>
      <c r="X64" s="274"/>
      <c r="Y64" s="349"/>
      <c r="Z64" s="349"/>
      <c r="AA64" s="349"/>
      <c r="AB64" s="345" t="str">
        <f t="shared" si="3"/>
        <v/>
      </c>
      <c r="AC64" s="345"/>
      <c r="AD64" s="345"/>
      <c r="AE64" s="252"/>
      <c r="AF64" s="255" t="str">
        <f t="shared" si="4"/>
        <v/>
      </c>
      <c r="AG64" s="248"/>
      <c r="AH64" s="248"/>
      <c r="AI64" s="248" t="str">
        <f t="shared" si="5"/>
        <v/>
      </c>
      <c r="AJ64" s="248"/>
      <c r="AK64" s="248"/>
      <c r="AL64" s="248"/>
      <c r="AM64" s="248"/>
      <c r="AN64" s="248"/>
    </row>
    <row r="65" spans="1:40" ht="12" customHeight="1">
      <c r="A65" s="26"/>
      <c r="B65" s="65"/>
      <c r="C65" s="215"/>
      <c r="D65" s="216"/>
      <c r="E65" s="215"/>
      <c r="F65" s="216"/>
      <c r="G65" s="353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5"/>
      <c r="T65" s="343"/>
      <c r="U65" s="344"/>
      <c r="V65" s="272"/>
      <c r="W65" s="273"/>
      <c r="X65" s="274"/>
      <c r="Y65" s="349"/>
      <c r="Z65" s="349"/>
      <c r="AA65" s="349"/>
      <c r="AB65" s="345" t="str">
        <f t="shared" si="3"/>
        <v/>
      </c>
      <c r="AC65" s="345"/>
      <c r="AD65" s="345"/>
      <c r="AE65" s="252"/>
      <c r="AF65" s="255" t="str">
        <f t="shared" si="4"/>
        <v/>
      </c>
      <c r="AG65" s="248"/>
      <c r="AH65" s="248"/>
      <c r="AI65" s="248" t="str">
        <f t="shared" si="5"/>
        <v/>
      </c>
      <c r="AJ65" s="248"/>
      <c r="AK65" s="248"/>
      <c r="AL65" s="248"/>
      <c r="AM65" s="248"/>
      <c r="AN65" s="248"/>
    </row>
    <row r="66" spans="1:40" ht="12" customHeight="1">
      <c r="A66" s="26"/>
      <c r="B66" s="65"/>
      <c r="C66" s="215"/>
      <c r="D66" s="216"/>
      <c r="E66" s="215"/>
      <c r="F66" s="216"/>
      <c r="G66" s="353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5"/>
      <c r="T66" s="343"/>
      <c r="U66" s="344"/>
      <c r="V66" s="272"/>
      <c r="W66" s="273"/>
      <c r="X66" s="274"/>
      <c r="Y66" s="349"/>
      <c r="Z66" s="349"/>
      <c r="AA66" s="349"/>
      <c r="AB66" s="345" t="str">
        <f t="shared" si="3"/>
        <v/>
      </c>
      <c r="AC66" s="345"/>
      <c r="AD66" s="345"/>
      <c r="AE66" s="252"/>
      <c r="AF66" s="255" t="str">
        <f t="shared" si="4"/>
        <v/>
      </c>
      <c r="AG66" s="248"/>
      <c r="AH66" s="248"/>
      <c r="AI66" s="248" t="str">
        <f t="shared" si="5"/>
        <v/>
      </c>
      <c r="AJ66" s="248"/>
      <c r="AK66" s="248"/>
      <c r="AL66" s="248"/>
      <c r="AM66" s="248"/>
      <c r="AN66" s="248"/>
    </row>
    <row r="67" spans="1:40" ht="12" customHeight="1">
      <c r="A67" s="26"/>
      <c r="B67" s="65"/>
      <c r="C67" s="215"/>
      <c r="D67" s="216"/>
      <c r="E67" s="215"/>
      <c r="F67" s="216"/>
      <c r="G67" s="353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5"/>
      <c r="T67" s="343"/>
      <c r="U67" s="344"/>
      <c r="V67" s="272"/>
      <c r="W67" s="273"/>
      <c r="X67" s="274"/>
      <c r="Y67" s="349"/>
      <c r="Z67" s="349"/>
      <c r="AA67" s="349"/>
      <c r="AB67" s="345" t="str">
        <f t="shared" si="3"/>
        <v/>
      </c>
      <c r="AC67" s="345"/>
      <c r="AD67" s="345"/>
      <c r="AE67" s="252"/>
      <c r="AF67" s="255" t="str">
        <f t="shared" si="4"/>
        <v/>
      </c>
      <c r="AG67" s="248"/>
      <c r="AH67" s="248"/>
      <c r="AI67" s="248" t="str">
        <f t="shared" si="5"/>
        <v/>
      </c>
      <c r="AJ67" s="248"/>
      <c r="AK67" s="248"/>
      <c r="AL67" s="248"/>
      <c r="AM67" s="248"/>
      <c r="AN67" s="248"/>
    </row>
    <row r="68" spans="1:40" ht="12" customHeight="1">
      <c r="A68" s="26"/>
      <c r="B68" s="65"/>
      <c r="C68" s="215"/>
      <c r="D68" s="216"/>
      <c r="E68" s="215"/>
      <c r="F68" s="216"/>
      <c r="G68" s="353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5"/>
      <c r="T68" s="343"/>
      <c r="U68" s="344"/>
      <c r="V68" s="272"/>
      <c r="W68" s="273"/>
      <c r="X68" s="274"/>
      <c r="Y68" s="349"/>
      <c r="Z68" s="349"/>
      <c r="AA68" s="349"/>
      <c r="AB68" s="345" t="str">
        <f t="shared" si="3"/>
        <v/>
      </c>
      <c r="AC68" s="345"/>
      <c r="AD68" s="345"/>
      <c r="AE68" s="252"/>
      <c r="AF68" s="255" t="str">
        <f t="shared" si="4"/>
        <v/>
      </c>
      <c r="AG68" s="248"/>
      <c r="AH68" s="248"/>
      <c r="AI68" s="248" t="str">
        <f t="shared" si="5"/>
        <v/>
      </c>
      <c r="AJ68" s="248"/>
      <c r="AK68" s="248"/>
      <c r="AL68" s="248"/>
      <c r="AM68" s="248"/>
      <c r="AN68" s="248"/>
    </row>
    <row r="69" spans="1:40" ht="12" customHeight="1">
      <c r="A69" s="26"/>
      <c r="B69" s="65"/>
      <c r="C69" s="215"/>
      <c r="D69" s="216"/>
      <c r="E69" s="215"/>
      <c r="F69" s="216"/>
      <c r="G69" s="353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5"/>
      <c r="T69" s="343"/>
      <c r="U69" s="344"/>
      <c r="V69" s="272"/>
      <c r="W69" s="273"/>
      <c r="X69" s="274"/>
      <c r="Y69" s="349"/>
      <c r="Z69" s="349"/>
      <c r="AA69" s="349"/>
      <c r="AB69" s="345" t="str">
        <f t="shared" si="3"/>
        <v/>
      </c>
      <c r="AC69" s="345"/>
      <c r="AD69" s="345"/>
      <c r="AE69" s="252"/>
      <c r="AF69" s="255" t="str">
        <f t="shared" si="4"/>
        <v/>
      </c>
      <c r="AG69" s="248"/>
      <c r="AH69" s="248"/>
      <c r="AI69" s="248" t="str">
        <f t="shared" si="5"/>
        <v/>
      </c>
      <c r="AJ69" s="248"/>
      <c r="AK69" s="248"/>
      <c r="AL69" s="248"/>
      <c r="AM69" s="248"/>
      <c r="AN69" s="248"/>
    </row>
    <row r="70" spans="1:40" ht="12" customHeight="1">
      <c r="A70" s="26"/>
      <c r="B70" s="65"/>
      <c r="C70" s="215"/>
      <c r="D70" s="216"/>
      <c r="E70" s="215"/>
      <c r="F70" s="216"/>
      <c r="G70" s="353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5"/>
      <c r="T70" s="343"/>
      <c r="U70" s="344"/>
      <c r="V70" s="272"/>
      <c r="W70" s="273"/>
      <c r="X70" s="274"/>
      <c r="Y70" s="349"/>
      <c r="Z70" s="349"/>
      <c r="AA70" s="349"/>
      <c r="AB70" s="345" t="str">
        <f t="shared" si="3"/>
        <v/>
      </c>
      <c r="AC70" s="345"/>
      <c r="AD70" s="345"/>
      <c r="AE70" s="252"/>
      <c r="AF70" s="255" t="str">
        <f t="shared" si="4"/>
        <v/>
      </c>
      <c r="AG70" s="248"/>
      <c r="AH70" s="248"/>
      <c r="AI70" s="248" t="str">
        <f t="shared" si="5"/>
        <v/>
      </c>
      <c r="AJ70" s="248"/>
      <c r="AK70" s="248"/>
      <c r="AL70" s="248"/>
      <c r="AM70" s="248"/>
      <c r="AN70" s="248"/>
    </row>
    <row r="71" spans="1:40" ht="12" customHeight="1">
      <c r="A71" s="26"/>
      <c r="B71" s="65"/>
      <c r="C71" s="215"/>
      <c r="D71" s="216"/>
      <c r="E71" s="215"/>
      <c r="F71" s="216"/>
      <c r="G71" s="353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5"/>
      <c r="T71" s="343"/>
      <c r="U71" s="344"/>
      <c r="V71" s="272"/>
      <c r="W71" s="273"/>
      <c r="X71" s="274"/>
      <c r="Y71" s="349"/>
      <c r="Z71" s="349"/>
      <c r="AA71" s="349"/>
      <c r="AB71" s="345" t="str">
        <f t="shared" si="3"/>
        <v/>
      </c>
      <c r="AC71" s="345"/>
      <c r="AD71" s="345"/>
      <c r="AE71" s="252"/>
      <c r="AF71" s="255" t="str">
        <f t="shared" si="4"/>
        <v/>
      </c>
      <c r="AG71" s="248"/>
      <c r="AH71" s="248"/>
      <c r="AI71" s="248" t="str">
        <f t="shared" si="5"/>
        <v/>
      </c>
      <c r="AJ71" s="248"/>
      <c r="AK71" s="248"/>
      <c r="AL71" s="248"/>
      <c r="AM71" s="248"/>
      <c r="AN71" s="248"/>
    </row>
    <row r="72" spans="1:40" ht="12" customHeight="1">
      <c r="A72" s="26"/>
      <c r="B72" s="65"/>
      <c r="C72" s="215"/>
      <c r="D72" s="216"/>
      <c r="E72" s="215"/>
      <c r="F72" s="216"/>
      <c r="G72" s="353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5"/>
      <c r="T72" s="343"/>
      <c r="U72" s="344"/>
      <c r="V72" s="272"/>
      <c r="W72" s="273"/>
      <c r="X72" s="274"/>
      <c r="Y72" s="349"/>
      <c r="Z72" s="349"/>
      <c r="AA72" s="349"/>
      <c r="AB72" s="345" t="str">
        <f t="shared" si="3"/>
        <v/>
      </c>
      <c r="AC72" s="345"/>
      <c r="AD72" s="345"/>
      <c r="AE72" s="252"/>
      <c r="AF72" s="255" t="str">
        <f t="shared" si="4"/>
        <v/>
      </c>
      <c r="AG72" s="248"/>
      <c r="AH72" s="248"/>
      <c r="AI72" s="248" t="str">
        <f t="shared" si="5"/>
        <v/>
      </c>
      <c r="AJ72" s="248"/>
      <c r="AK72" s="248"/>
      <c r="AL72" s="248"/>
      <c r="AM72" s="248"/>
      <c r="AN72" s="248"/>
    </row>
    <row r="73" spans="1:40" ht="12" customHeight="1">
      <c r="A73" s="26"/>
      <c r="B73" s="65"/>
      <c r="C73" s="215"/>
      <c r="D73" s="216"/>
      <c r="E73" s="215"/>
      <c r="F73" s="216"/>
      <c r="G73" s="353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5"/>
      <c r="T73" s="343"/>
      <c r="U73" s="344"/>
      <c r="V73" s="272"/>
      <c r="W73" s="273"/>
      <c r="X73" s="274"/>
      <c r="Y73" s="349"/>
      <c r="Z73" s="349"/>
      <c r="AA73" s="349"/>
      <c r="AB73" s="345" t="str">
        <f t="shared" si="3"/>
        <v/>
      </c>
      <c r="AC73" s="345"/>
      <c r="AD73" s="345"/>
      <c r="AE73" s="252"/>
      <c r="AF73" s="255" t="str">
        <f t="shared" si="4"/>
        <v/>
      </c>
      <c r="AG73" s="248"/>
      <c r="AH73" s="248"/>
      <c r="AI73" s="248" t="str">
        <f t="shared" si="5"/>
        <v/>
      </c>
      <c r="AJ73" s="248"/>
      <c r="AK73" s="248"/>
      <c r="AL73" s="248"/>
      <c r="AM73" s="248"/>
      <c r="AN73" s="248"/>
    </row>
    <row r="74" spans="1:40" ht="12" customHeight="1">
      <c r="A74" s="26"/>
      <c r="B74" s="65"/>
      <c r="C74" s="215"/>
      <c r="D74" s="216"/>
      <c r="E74" s="215"/>
      <c r="F74" s="216"/>
      <c r="G74" s="353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5"/>
      <c r="T74" s="343"/>
      <c r="U74" s="344"/>
      <c r="V74" s="272"/>
      <c r="W74" s="273"/>
      <c r="X74" s="274"/>
      <c r="Y74" s="349"/>
      <c r="Z74" s="349"/>
      <c r="AA74" s="349"/>
      <c r="AB74" s="345" t="str">
        <f t="shared" si="3"/>
        <v/>
      </c>
      <c r="AC74" s="345"/>
      <c r="AD74" s="345"/>
      <c r="AE74" s="252"/>
      <c r="AF74" s="255" t="str">
        <f t="shared" si="4"/>
        <v/>
      </c>
      <c r="AG74" s="248"/>
      <c r="AH74" s="248"/>
      <c r="AI74" s="248" t="str">
        <f t="shared" si="5"/>
        <v/>
      </c>
      <c r="AJ74" s="248"/>
      <c r="AK74" s="248"/>
      <c r="AL74" s="248"/>
      <c r="AM74" s="248"/>
      <c r="AN74" s="248"/>
    </row>
    <row r="75" spans="1:40" ht="12" customHeight="1">
      <c r="A75" s="26"/>
      <c r="B75" s="65"/>
      <c r="C75" s="215"/>
      <c r="D75" s="216"/>
      <c r="E75" s="215"/>
      <c r="F75" s="216"/>
      <c r="G75" s="353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5"/>
      <c r="T75" s="343"/>
      <c r="U75" s="344"/>
      <c r="V75" s="272"/>
      <c r="W75" s="273"/>
      <c r="X75" s="274"/>
      <c r="Y75" s="349"/>
      <c r="Z75" s="349"/>
      <c r="AA75" s="349"/>
      <c r="AB75" s="345" t="str">
        <f t="shared" si="3"/>
        <v/>
      </c>
      <c r="AC75" s="345"/>
      <c r="AD75" s="345"/>
      <c r="AE75" s="252"/>
      <c r="AF75" s="255" t="str">
        <f t="shared" si="4"/>
        <v/>
      </c>
      <c r="AG75" s="248"/>
      <c r="AH75" s="248"/>
      <c r="AI75" s="248" t="str">
        <f t="shared" si="5"/>
        <v/>
      </c>
      <c r="AJ75" s="248"/>
      <c r="AK75" s="248"/>
      <c r="AL75" s="248"/>
      <c r="AM75" s="248"/>
      <c r="AN75" s="248"/>
    </row>
    <row r="76" spans="1:40" ht="12" customHeight="1">
      <c r="A76" s="26"/>
      <c r="B76" s="65"/>
      <c r="C76" s="215"/>
      <c r="D76" s="216"/>
      <c r="E76" s="215"/>
      <c r="F76" s="216"/>
      <c r="G76" s="353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5"/>
      <c r="T76" s="343"/>
      <c r="U76" s="344"/>
      <c r="V76" s="272"/>
      <c r="W76" s="273"/>
      <c r="X76" s="274"/>
      <c r="Y76" s="349"/>
      <c r="Z76" s="349"/>
      <c r="AA76" s="349"/>
      <c r="AB76" s="345" t="str">
        <f t="shared" si="3"/>
        <v/>
      </c>
      <c r="AC76" s="345"/>
      <c r="AD76" s="345"/>
      <c r="AE76" s="252"/>
      <c r="AF76" s="255" t="str">
        <f t="shared" si="4"/>
        <v/>
      </c>
      <c r="AG76" s="248"/>
      <c r="AH76" s="248"/>
      <c r="AI76" s="248" t="str">
        <f t="shared" si="5"/>
        <v/>
      </c>
      <c r="AJ76" s="248"/>
      <c r="AK76" s="248"/>
      <c r="AL76" s="248"/>
      <c r="AM76" s="248"/>
      <c r="AN76" s="248"/>
    </row>
    <row r="77" spans="1:40" ht="12" customHeight="1">
      <c r="A77" s="26"/>
      <c r="B77" s="65"/>
      <c r="C77" s="215"/>
      <c r="D77" s="216"/>
      <c r="E77" s="215"/>
      <c r="F77" s="216"/>
      <c r="G77" s="353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5"/>
      <c r="T77" s="343"/>
      <c r="U77" s="344"/>
      <c r="V77" s="272"/>
      <c r="W77" s="273"/>
      <c r="X77" s="274"/>
      <c r="Y77" s="349"/>
      <c r="Z77" s="349"/>
      <c r="AA77" s="349"/>
      <c r="AB77" s="345" t="str">
        <f t="shared" si="3"/>
        <v/>
      </c>
      <c r="AC77" s="345"/>
      <c r="AD77" s="345"/>
      <c r="AE77" s="252"/>
      <c r="AF77" s="255" t="str">
        <f t="shared" si="4"/>
        <v/>
      </c>
      <c r="AG77" s="248"/>
      <c r="AH77" s="248"/>
      <c r="AI77" s="248" t="str">
        <f t="shared" si="5"/>
        <v/>
      </c>
      <c r="AJ77" s="248"/>
      <c r="AK77" s="248"/>
      <c r="AL77" s="248"/>
      <c r="AM77" s="248"/>
      <c r="AN77" s="248"/>
    </row>
    <row r="78" spans="1:40" ht="12" customHeight="1">
      <c r="A78" s="26"/>
      <c r="B78" s="65"/>
      <c r="C78" s="215"/>
      <c r="D78" s="216"/>
      <c r="E78" s="215"/>
      <c r="F78" s="216"/>
      <c r="G78" s="353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5"/>
      <c r="T78" s="343"/>
      <c r="U78" s="344"/>
      <c r="V78" s="272"/>
      <c r="W78" s="273"/>
      <c r="X78" s="274"/>
      <c r="Y78" s="349"/>
      <c r="Z78" s="349"/>
      <c r="AA78" s="349"/>
      <c r="AB78" s="345" t="str">
        <f t="shared" si="3"/>
        <v/>
      </c>
      <c r="AC78" s="345"/>
      <c r="AD78" s="345"/>
      <c r="AE78" s="252"/>
      <c r="AF78" s="255" t="str">
        <f t="shared" si="4"/>
        <v/>
      </c>
      <c r="AG78" s="248"/>
      <c r="AH78" s="248"/>
      <c r="AI78" s="248" t="str">
        <f t="shared" si="5"/>
        <v/>
      </c>
      <c r="AJ78" s="248"/>
      <c r="AK78" s="248"/>
      <c r="AL78" s="248"/>
      <c r="AM78" s="248"/>
      <c r="AN78" s="248"/>
    </row>
    <row r="79" spans="1:40" ht="12" customHeight="1">
      <c r="A79" s="26"/>
      <c r="B79" s="65"/>
      <c r="C79" s="215"/>
      <c r="D79" s="216"/>
      <c r="E79" s="215"/>
      <c r="F79" s="216"/>
      <c r="G79" s="353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5"/>
      <c r="T79" s="343"/>
      <c r="U79" s="344"/>
      <c r="V79" s="272"/>
      <c r="W79" s="273"/>
      <c r="X79" s="274"/>
      <c r="Y79" s="349"/>
      <c r="Z79" s="349"/>
      <c r="AA79" s="349"/>
      <c r="AB79" s="345" t="str">
        <f t="shared" si="3"/>
        <v/>
      </c>
      <c r="AC79" s="345"/>
      <c r="AD79" s="345"/>
      <c r="AE79" s="252"/>
      <c r="AF79" s="255" t="str">
        <f t="shared" si="4"/>
        <v/>
      </c>
      <c r="AG79" s="248"/>
      <c r="AH79" s="248"/>
      <c r="AI79" s="248" t="str">
        <f t="shared" si="5"/>
        <v/>
      </c>
      <c r="AJ79" s="248"/>
      <c r="AK79" s="248"/>
      <c r="AL79" s="248"/>
      <c r="AM79" s="248"/>
      <c r="AN79" s="248"/>
    </row>
    <row r="80" spans="1:40" ht="12" customHeight="1">
      <c r="A80" s="26"/>
      <c r="B80" s="65"/>
      <c r="C80" s="215"/>
      <c r="D80" s="216"/>
      <c r="E80" s="215"/>
      <c r="F80" s="216"/>
      <c r="G80" s="353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5"/>
      <c r="T80" s="343"/>
      <c r="U80" s="344"/>
      <c r="V80" s="272"/>
      <c r="W80" s="273"/>
      <c r="X80" s="274"/>
      <c r="Y80" s="349"/>
      <c r="Z80" s="349"/>
      <c r="AA80" s="349"/>
      <c r="AB80" s="345" t="str">
        <f t="shared" si="3"/>
        <v/>
      </c>
      <c r="AC80" s="345"/>
      <c r="AD80" s="345"/>
      <c r="AE80" s="252"/>
      <c r="AF80" s="255" t="str">
        <f t="shared" si="4"/>
        <v/>
      </c>
      <c r="AG80" s="248"/>
      <c r="AH80" s="248"/>
      <c r="AI80" s="248" t="str">
        <f t="shared" si="5"/>
        <v/>
      </c>
      <c r="AJ80" s="248"/>
      <c r="AK80" s="248"/>
      <c r="AL80" s="248"/>
      <c r="AM80" s="248"/>
      <c r="AN80" s="248"/>
    </row>
    <row r="81" spans="1:48" ht="12" customHeight="1">
      <c r="A81" s="26"/>
      <c r="B81" s="65"/>
      <c r="C81" s="215"/>
      <c r="D81" s="216"/>
      <c r="E81" s="215"/>
      <c r="F81" s="216"/>
      <c r="G81" s="353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5"/>
      <c r="T81" s="343"/>
      <c r="U81" s="344"/>
      <c r="V81" s="272"/>
      <c r="W81" s="273"/>
      <c r="X81" s="274"/>
      <c r="Y81" s="349"/>
      <c r="Z81" s="349"/>
      <c r="AA81" s="349"/>
      <c r="AB81" s="345" t="str">
        <f t="shared" si="3"/>
        <v/>
      </c>
      <c r="AC81" s="345"/>
      <c r="AD81" s="345"/>
      <c r="AE81" s="252"/>
      <c r="AF81" s="255" t="str">
        <f t="shared" si="4"/>
        <v/>
      </c>
      <c r="AG81" s="248"/>
      <c r="AH81" s="248"/>
      <c r="AI81" s="248" t="str">
        <f t="shared" si="5"/>
        <v/>
      </c>
      <c r="AJ81" s="248"/>
      <c r="AK81" s="248"/>
      <c r="AL81" s="248"/>
      <c r="AM81" s="248"/>
      <c r="AN81" s="248"/>
    </row>
    <row r="82" spans="1:48" ht="12" customHeight="1">
      <c r="A82" s="26"/>
      <c r="B82" s="65"/>
      <c r="C82" s="215"/>
      <c r="D82" s="216"/>
      <c r="E82" s="215"/>
      <c r="F82" s="216"/>
      <c r="G82" s="353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5"/>
      <c r="T82" s="343"/>
      <c r="U82" s="344"/>
      <c r="V82" s="272"/>
      <c r="W82" s="273"/>
      <c r="X82" s="274"/>
      <c r="Y82" s="349"/>
      <c r="Z82" s="349"/>
      <c r="AA82" s="349"/>
      <c r="AB82" s="345" t="str">
        <f t="shared" si="3"/>
        <v/>
      </c>
      <c r="AC82" s="345"/>
      <c r="AD82" s="345"/>
      <c r="AE82" s="252"/>
      <c r="AF82" s="255" t="str">
        <f t="shared" si="4"/>
        <v/>
      </c>
      <c r="AG82" s="248"/>
      <c r="AH82" s="248"/>
      <c r="AI82" s="248" t="str">
        <f t="shared" si="5"/>
        <v/>
      </c>
      <c r="AJ82" s="248"/>
      <c r="AK82" s="248"/>
      <c r="AL82" s="248"/>
      <c r="AM82" s="248"/>
      <c r="AN82" s="248"/>
    </row>
    <row r="83" spans="1:48" ht="12" customHeight="1">
      <c r="A83" s="26"/>
      <c r="B83" s="65"/>
      <c r="C83" s="215"/>
      <c r="D83" s="216"/>
      <c r="E83" s="215"/>
      <c r="F83" s="216"/>
      <c r="G83" s="353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5"/>
      <c r="T83" s="343"/>
      <c r="U83" s="344"/>
      <c r="V83" s="272"/>
      <c r="W83" s="273"/>
      <c r="X83" s="274"/>
      <c r="Y83" s="349"/>
      <c r="Z83" s="349"/>
      <c r="AA83" s="349"/>
      <c r="AB83" s="345" t="str">
        <f t="shared" si="3"/>
        <v/>
      </c>
      <c r="AC83" s="345"/>
      <c r="AD83" s="345"/>
      <c r="AE83" s="252"/>
      <c r="AF83" s="255" t="str">
        <f t="shared" si="4"/>
        <v/>
      </c>
      <c r="AG83" s="248"/>
      <c r="AH83" s="248"/>
      <c r="AI83" s="248" t="str">
        <f t="shared" si="5"/>
        <v/>
      </c>
      <c r="AJ83" s="248"/>
      <c r="AK83" s="248"/>
      <c r="AL83" s="248"/>
      <c r="AM83" s="248"/>
      <c r="AN83" s="248"/>
    </row>
    <row r="84" spans="1:48" ht="12" customHeight="1">
      <c r="A84" s="26"/>
      <c r="B84" s="66"/>
      <c r="C84" s="215"/>
      <c r="D84" s="216"/>
      <c r="E84" s="215"/>
      <c r="F84" s="216"/>
      <c r="G84" s="353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5"/>
      <c r="T84" s="343"/>
      <c r="U84" s="344"/>
      <c r="V84" s="272"/>
      <c r="W84" s="273"/>
      <c r="X84" s="274"/>
      <c r="Y84" s="350"/>
      <c r="Z84" s="350"/>
      <c r="AA84" s="350"/>
      <c r="AB84" s="346" t="str">
        <f t="shared" si="3"/>
        <v/>
      </c>
      <c r="AC84" s="346"/>
      <c r="AD84" s="346"/>
      <c r="AE84" s="347"/>
      <c r="AF84" s="255" t="str">
        <f t="shared" si="4"/>
        <v/>
      </c>
      <c r="AG84" s="248"/>
      <c r="AH84" s="248"/>
      <c r="AI84" s="348" t="str">
        <f t="shared" si="5"/>
        <v/>
      </c>
      <c r="AJ84" s="348"/>
      <c r="AK84" s="348"/>
      <c r="AL84" s="348"/>
      <c r="AM84" s="348"/>
      <c r="AN84" s="348"/>
    </row>
    <row r="85" spans="1:48" ht="12" customHeight="1">
      <c r="A85" s="26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61" t="s">
        <v>33</v>
      </c>
      <c r="Y85" s="351" t="s">
        <v>34</v>
      </c>
      <c r="Z85" s="275"/>
      <c r="AA85" s="275"/>
      <c r="AB85" s="275">
        <f>SUM(AB30:AE84)</f>
        <v>0</v>
      </c>
      <c r="AC85" s="275"/>
      <c r="AD85" s="275"/>
      <c r="AE85" s="276"/>
      <c r="AF85" s="277" t="s">
        <v>35</v>
      </c>
      <c r="AG85" s="278"/>
      <c r="AH85" s="278"/>
      <c r="AI85" s="278">
        <f>SUM(AI30:AN84)</f>
        <v>0</v>
      </c>
      <c r="AJ85" s="278"/>
      <c r="AK85" s="278"/>
      <c r="AL85" s="278"/>
      <c r="AM85" s="278"/>
      <c r="AN85" s="278"/>
    </row>
    <row r="86" spans="1:48" ht="12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8" ht="12" customHeight="1">
      <c r="A87" s="26"/>
      <c r="B87" s="26"/>
      <c r="C87" s="26"/>
      <c r="D87" s="26"/>
      <c r="E87" s="26"/>
      <c r="F87" s="279" t="s">
        <v>48</v>
      </c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6"/>
    </row>
    <row r="88" spans="1:48" ht="12" customHeight="1">
      <c r="A88" s="26"/>
      <c r="B88" s="26"/>
      <c r="C88" s="26"/>
      <c r="D88" s="26"/>
      <c r="E88" s="26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6"/>
    </row>
    <row r="89" spans="1:48" ht="12" customHeight="1">
      <c r="A89" s="26"/>
      <c r="B89" s="26"/>
      <c r="C89" s="26"/>
      <c r="D89" s="26"/>
      <c r="E89" s="26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6"/>
    </row>
    <row r="90" spans="1:48" s="4" customFormat="1" ht="12.75">
      <c r="A90" s="26"/>
      <c r="B90" s="26"/>
      <c r="C90" s="26"/>
      <c r="D90" s="26"/>
      <c r="E90" s="26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6"/>
      <c r="AV90" s="17"/>
    </row>
    <row r="91" spans="1:48" s="28" customFormat="1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V91" s="29"/>
    </row>
    <row r="92" spans="1:48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8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8" ht="12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8" ht="6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8" ht="12" customHeight="1">
      <c r="A96" s="26"/>
      <c r="B96" s="26"/>
      <c r="C96" s="26"/>
      <c r="D96" s="26"/>
      <c r="E96" s="26"/>
      <c r="F96" s="26" t="s">
        <v>7</v>
      </c>
      <c r="G96" s="26"/>
      <c r="H96" s="26"/>
      <c r="I96" s="26"/>
      <c r="J96" s="26"/>
      <c r="K96" s="26"/>
      <c r="L96" s="26"/>
      <c r="M96" s="26"/>
      <c r="N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6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2" customHeight="1">
      <c r="A98" s="26"/>
      <c r="B98" s="26"/>
      <c r="C98" s="26"/>
      <c r="D98" s="26"/>
      <c r="E98" s="26"/>
      <c r="F98" s="26" t="s">
        <v>13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6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1:40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</sheetData>
  <sheetProtection insertRows="0" selectLockedCells="1"/>
  <mergeCells count="545">
    <mergeCell ref="K25:P25"/>
    <mergeCell ref="C82:D82"/>
    <mergeCell ref="C76:D76"/>
    <mergeCell ref="C77:D77"/>
    <mergeCell ref="C70:D70"/>
    <mergeCell ref="C71:D71"/>
    <mergeCell ref="C72:D72"/>
    <mergeCell ref="C73:D73"/>
    <mergeCell ref="C55:D55"/>
    <mergeCell ref="C56:D56"/>
    <mergeCell ref="C49:D49"/>
    <mergeCell ref="C50:D50"/>
    <mergeCell ref="C51:D51"/>
    <mergeCell ref="C52:D52"/>
    <mergeCell ref="C45:D45"/>
    <mergeCell ref="C46:D46"/>
    <mergeCell ref="C47:D47"/>
    <mergeCell ref="C48:D48"/>
    <mergeCell ref="C41:D41"/>
    <mergeCell ref="C42:D42"/>
    <mergeCell ref="C43:D43"/>
    <mergeCell ref="C44:D44"/>
    <mergeCell ref="E69:F69"/>
    <mergeCell ref="E70:F70"/>
    <mergeCell ref="C83:D83"/>
    <mergeCell ref="C84:D84"/>
    <mergeCell ref="C35:D35"/>
    <mergeCell ref="C78:D78"/>
    <mergeCell ref="C79:D79"/>
    <mergeCell ref="C80:D80"/>
    <mergeCell ref="C81:D81"/>
    <mergeCell ref="C74:D74"/>
    <mergeCell ref="C75:D75"/>
    <mergeCell ref="C69:D69"/>
    <mergeCell ref="C65:D65"/>
    <mergeCell ref="C66:D66"/>
    <mergeCell ref="C67:D67"/>
    <mergeCell ref="C68:D68"/>
    <mergeCell ref="C61:D61"/>
    <mergeCell ref="C62:D62"/>
    <mergeCell ref="C63:D63"/>
    <mergeCell ref="C64:D64"/>
    <mergeCell ref="C57:D57"/>
    <mergeCell ref="C58:D58"/>
    <mergeCell ref="C59:D59"/>
    <mergeCell ref="C60:D60"/>
    <mergeCell ref="C53:D53"/>
    <mergeCell ref="C54:D54"/>
    <mergeCell ref="E83:F83"/>
    <mergeCell ref="E84:F84"/>
    <mergeCell ref="E71:F71"/>
    <mergeCell ref="E72:F72"/>
    <mergeCell ref="E73:F73"/>
    <mergeCell ref="E74:F74"/>
    <mergeCell ref="C32:D32"/>
    <mergeCell ref="C33:D33"/>
    <mergeCell ref="C34:D34"/>
    <mergeCell ref="C36:D36"/>
    <mergeCell ref="C37:D37"/>
    <mergeCell ref="C38:D38"/>
    <mergeCell ref="C39:D39"/>
    <mergeCell ref="C40:D40"/>
    <mergeCell ref="E79:F79"/>
    <mergeCell ref="E80:F80"/>
    <mergeCell ref="E81:F81"/>
    <mergeCell ref="E82:F82"/>
    <mergeCell ref="E75:F75"/>
    <mergeCell ref="E76:F76"/>
    <mergeCell ref="E77:F77"/>
    <mergeCell ref="E78:F78"/>
    <mergeCell ref="E67:F67"/>
    <mergeCell ref="E68:F68"/>
    <mergeCell ref="E63:F63"/>
    <mergeCell ref="E64:F64"/>
    <mergeCell ref="E65:F65"/>
    <mergeCell ref="E66:F66"/>
    <mergeCell ref="E59:F59"/>
    <mergeCell ref="E60:F60"/>
    <mergeCell ref="E61:F61"/>
    <mergeCell ref="E62:F62"/>
    <mergeCell ref="E55:F55"/>
    <mergeCell ref="E56:F56"/>
    <mergeCell ref="E57:F57"/>
    <mergeCell ref="E58:F58"/>
    <mergeCell ref="E51:F51"/>
    <mergeCell ref="E52:F52"/>
    <mergeCell ref="E53:F53"/>
    <mergeCell ref="E54:F54"/>
    <mergeCell ref="E47:F47"/>
    <mergeCell ref="E48:F48"/>
    <mergeCell ref="E49:F49"/>
    <mergeCell ref="E50:F50"/>
    <mergeCell ref="E43:F43"/>
    <mergeCell ref="E44:F44"/>
    <mergeCell ref="E45:F45"/>
    <mergeCell ref="E46:F46"/>
    <mergeCell ref="E39:F39"/>
    <mergeCell ref="E40:F40"/>
    <mergeCell ref="E41:F41"/>
    <mergeCell ref="E42:F42"/>
    <mergeCell ref="E36:F36"/>
    <mergeCell ref="E37:F37"/>
    <mergeCell ref="E35:F35"/>
    <mergeCell ref="E38:F38"/>
    <mergeCell ref="G84:S84"/>
    <mergeCell ref="G80:S80"/>
    <mergeCell ref="G81:S81"/>
    <mergeCell ref="G72:S72"/>
    <mergeCell ref="G73:S73"/>
    <mergeCell ref="G74:S74"/>
    <mergeCell ref="G75:S75"/>
    <mergeCell ref="G82:S82"/>
    <mergeCell ref="G83:S83"/>
    <mergeCell ref="G76:S76"/>
    <mergeCell ref="G77:S77"/>
    <mergeCell ref="G78:S78"/>
    <mergeCell ref="G79:S79"/>
    <mergeCell ref="G68:S68"/>
    <mergeCell ref="G69:S69"/>
    <mergeCell ref="G70:S70"/>
    <mergeCell ref="B27:B29"/>
    <mergeCell ref="E28:F28"/>
    <mergeCell ref="C30:D30"/>
    <mergeCell ref="E30:F30"/>
    <mergeCell ref="C31:D31"/>
    <mergeCell ref="E31:F31"/>
    <mergeCell ref="E32:F32"/>
    <mergeCell ref="E33:F33"/>
    <mergeCell ref="E34:F34"/>
    <mergeCell ref="G71:S71"/>
    <mergeCell ref="G64:S64"/>
    <mergeCell ref="G65:S65"/>
    <mergeCell ref="G66:S66"/>
    <mergeCell ref="G67:S67"/>
    <mergeCell ref="G60:S60"/>
    <mergeCell ref="G61:S61"/>
    <mergeCell ref="G62:S62"/>
    <mergeCell ref="G63:S63"/>
    <mergeCell ref="G56:S56"/>
    <mergeCell ref="G57:S57"/>
    <mergeCell ref="G58:S58"/>
    <mergeCell ref="G59:S59"/>
    <mergeCell ref="G52:S52"/>
    <mergeCell ref="G53:S53"/>
    <mergeCell ref="G54:S54"/>
    <mergeCell ref="G55:S55"/>
    <mergeCell ref="G48:S48"/>
    <mergeCell ref="G49:S49"/>
    <mergeCell ref="G50:S50"/>
    <mergeCell ref="G51:S51"/>
    <mergeCell ref="G47:S47"/>
    <mergeCell ref="G38:S38"/>
    <mergeCell ref="G39:S39"/>
    <mergeCell ref="G40:S40"/>
    <mergeCell ref="G41:S41"/>
    <mergeCell ref="G42:S42"/>
    <mergeCell ref="G43:S43"/>
    <mergeCell ref="G44:S44"/>
    <mergeCell ref="G34:S34"/>
    <mergeCell ref="G36:S36"/>
    <mergeCell ref="G45:S45"/>
    <mergeCell ref="G35:S35"/>
    <mergeCell ref="T83:U83"/>
    <mergeCell ref="V83:X83"/>
    <mergeCell ref="T79:U79"/>
    <mergeCell ref="V79:X79"/>
    <mergeCell ref="T80:U80"/>
    <mergeCell ref="V80:X80"/>
    <mergeCell ref="G37:S37"/>
    <mergeCell ref="G46:S46"/>
    <mergeCell ref="T84:U84"/>
    <mergeCell ref="V84:X84"/>
    <mergeCell ref="T81:U81"/>
    <mergeCell ref="V81:X81"/>
    <mergeCell ref="T82:U82"/>
    <mergeCell ref="V82:X82"/>
    <mergeCell ref="T77:U77"/>
    <mergeCell ref="V77:X77"/>
    <mergeCell ref="T78:U78"/>
    <mergeCell ref="V78:X78"/>
    <mergeCell ref="T75:U75"/>
    <mergeCell ref="V75:X75"/>
    <mergeCell ref="T76:U76"/>
    <mergeCell ref="V76:X76"/>
    <mergeCell ref="T73:U73"/>
    <mergeCell ref="V73:X73"/>
    <mergeCell ref="T74:U74"/>
    <mergeCell ref="V74:X74"/>
    <mergeCell ref="T71:U71"/>
    <mergeCell ref="V71:X71"/>
    <mergeCell ref="T72:U72"/>
    <mergeCell ref="V72:X72"/>
    <mergeCell ref="T69:U69"/>
    <mergeCell ref="V69:X69"/>
    <mergeCell ref="T70:U70"/>
    <mergeCell ref="V70:X70"/>
    <mergeCell ref="T67:U67"/>
    <mergeCell ref="V67:X67"/>
    <mergeCell ref="T68:U68"/>
    <mergeCell ref="V68:X68"/>
    <mergeCell ref="T65:U65"/>
    <mergeCell ref="V65:X65"/>
    <mergeCell ref="T66:U66"/>
    <mergeCell ref="V66:X66"/>
    <mergeCell ref="T63:U63"/>
    <mergeCell ref="V63:X63"/>
    <mergeCell ref="T64:U64"/>
    <mergeCell ref="V64:X64"/>
    <mergeCell ref="T61:U61"/>
    <mergeCell ref="V61:X61"/>
    <mergeCell ref="T62:U62"/>
    <mergeCell ref="V62:X62"/>
    <mergeCell ref="T59:U59"/>
    <mergeCell ref="V59:X59"/>
    <mergeCell ref="T60:U60"/>
    <mergeCell ref="V60:X60"/>
    <mergeCell ref="T57:U57"/>
    <mergeCell ref="V57:X57"/>
    <mergeCell ref="T58:U58"/>
    <mergeCell ref="V58:X58"/>
    <mergeCell ref="T55:U55"/>
    <mergeCell ref="V55:X55"/>
    <mergeCell ref="T56:U56"/>
    <mergeCell ref="V56:X56"/>
    <mergeCell ref="T53:U53"/>
    <mergeCell ref="V53:X53"/>
    <mergeCell ref="T54:U54"/>
    <mergeCell ref="V54:X54"/>
    <mergeCell ref="T51:U51"/>
    <mergeCell ref="V51:X51"/>
    <mergeCell ref="T52:U52"/>
    <mergeCell ref="V52:X52"/>
    <mergeCell ref="T49:U49"/>
    <mergeCell ref="V49:X49"/>
    <mergeCell ref="T50:U50"/>
    <mergeCell ref="V50:X50"/>
    <mergeCell ref="W22:X22"/>
    <mergeCell ref="W23:X23"/>
    <mergeCell ref="T48:U48"/>
    <mergeCell ref="V48:X48"/>
    <mergeCell ref="V30:X30"/>
    <mergeCell ref="T27:U29"/>
    <mergeCell ref="T32:U32"/>
    <mergeCell ref="V32:X32"/>
    <mergeCell ref="W24:X24"/>
    <mergeCell ref="W25:X25"/>
    <mergeCell ref="V42:X42"/>
    <mergeCell ref="T43:U43"/>
    <mergeCell ref="V43:X43"/>
    <mergeCell ref="T47:U47"/>
    <mergeCell ref="V47:X47"/>
    <mergeCell ref="T46:U46"/>
    <mergeCell ref="V46:X46"/>
    <mergeCell ref="T44:U44"/>
    <mergeCell ref="V44:X44"/>
    <mergeCell ref="T45:U45"/>
    <mergeCell ref="T35:U35"/>
    <mergeCell ref="V35:X35"/>
    <mergeCell ref="AB32:AE32"/>
    <mergeCell ref="Y33:AA33"/>
    <mergeCell ref="G32:S32"/>
    <mergeCell ref="G33:S33"/>
    <mergeCell ref="Y27:AN27"/>
    <mergeCell ref="Y29:AA29"/>
    <mergeCell ref="AB29:AE29"/>
    <mergeCell ref="Y28:AE28"/>
    <mergeCell ref="G31:S31"/>
    <mergeCell ref="AF28:AN28"/>
    <mergeCell ref="AF29:AH29"/>
    <mergeCell ref="AI31:AN31"/>
    <mergeCell ref="T31:U31"/>
    <mergeCell ref="V31:X31"/>
    <mergeCell ref="AI29:AN29"/>
    <mergeCell ref="Y31:AA31"/>
    <mergeCell ref="AF30:AH30"/>
    <mergeCell ref="AI30:AN30"/>
    <mergeCell ref="AF31:AH31"/>
    <mergeCell ref="AB30:AE30"/>
    <mergeCell ref="Y34:AA34"/>
    <mergeCell ref="AF34:AH34"/>
    <mergeCell ref="L23:M23"/>
    <mergeCell ref="O23:P23"/>
    <mergeCell ref="L22:M22"/>
    <mergeCell ref="N2:AF3"/>
    <mergeCell ref="AE5:AN5"/>
    <mergeCell ref="L20:M20"/>
    <mergeCell ref="O20:P20"/>
    <mergeCell ref="B14:W14"/>
    <mergeCell ref="B5:Y5"/>
    <mergeCell ref="Y18:AI19"/>
    <mergeCell ref="Y20:AN25"/>
    <mergeCell ref="Q18:X19"/>
    <mergeCell ref="K18:P19"/>
    <mergeCell ref="L21:M21"/>
    <mergeCell ref="O21:P21"/>
    <mergeCell ref="AJ18:AN19"/>
    <mergeCell ref="W20:X20"/>
    <mergeCell ref="W21:X21"/>
    <mergeCell ref="O22:P22"/>
    <mergeCell ref="B8:AD8"/>
    <mergeCell ref="B11:W11"/>
    <mergeCell ref="AE8:AN8"/>
    <mergeCell ref="L24:M24"/>
    <mergeCell ref="O24:P24"/>
    <mergeCell ref="X14:AF14"/>
    <mergeCell ref="AG14:AN14"/>
    <mergeCell ref="X11:AL11"/>
    <mergeCell ref="AM11:AN11"/>
    <mergeCell ref="AF32:AH32"/>
    <mergeCell ref="AI32:AN32"/>
    <mergeCell ref="AF33:AH33"/>
    <mergeCell ref="AI33:AN33"/>
    <mergeCell ref="Y32:AA32"/>
    <mergeCell ref="AB33:AE33"/>
    <mergeCell ref="AB31:AE31"/>
    <mergeCell ref="Y30:AA30"/>
    <mergeCell ref="AI34:AN34"/>
    <mergeCell ref="Y36:AA36"/>
    <mergeCell ref="Y37:AA37"/>
    <mergeCell ref="Y38:AA38"/>
    <mergeCell ref="Y35:AA35"/>
    <mergeCell ref="Y39:AA39"/>
    <mergeCell ref="Y40:AA40"/>
    <mergeCell ref="AB34:AE34"/>
    <mergeCell ref="AB36:AE36"/>
    <mergeCell ref="AB37:AE37"/>
    <mergeCell ref="AB39:AE39"/>
    <mergeCell ref="AB35:AE35"/>
    <mergeCell ref="Y41:AA41"/>
    <mergeCell ref="Y42:AA42"/>
    <mergeCell ref="Y43:AA43"/>
    <mergeCell ref="Y44:AA44"/>
    <mergeCell ref="Y45:AA45"/>
    <mergeCell ref="Y46:AA46"/>
    <mergeCell ref="Y47:AA47"/>
    <mergeCell ref="Y48:AA48"/>
    <mergeCell ref="Y49:AA49"/>
    <mergeCell ref="Y50:AA50"/>
    <mergeCell ref="Y51:AA51"/>
    <mergeCell ref="Y52:AA52"/>
    <mergeCell ref="Y53:AA53"/>
    <mergeCell ref="Y54:AA5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63:AA63"/>
    <mergeCell ref="Y64:AA64"/>
    <mergeCell ref="Y65:AA65"/>
    <mergeCell ref="Y66:AA66"/>
    <mergeCell ref="Y67:AA67"/>
    <mergeCell ref="Y68:AA68"/>
    <mergeCell ref="Y69:AA69"/>
    <mergeCell ref="Y70:AA70"/>
    <mergeCell ref="Y71:AA71"/>
    <mergeCell ref="Y72:AA72"/>
    <mergeCell ref="Y73:AA73"/>
    <mergeCell ref="Y74:AA74"/>
    <mergeCell ref="Y75:AA75"/>
    <mergeCell ref="Y76:AA76"/>
    <mergeCell ref="Y77:AA77"/>
    <mergeCell ref="Y78:AA78"/>
    <mergeCell ref="Y79:AA79"/>
    <mergeCell ref="Y80:AA80"/>
    <mergeCell ref="Y81:AA81"/>
    <mergeCell ref="Y82:AA82"/>
    <mergeCell ref="Y83:AA83"/>
    <mergeCell ref="Y84:AA84"/>
    <mergeCell ref="Y85:AA85"/>
    <mergeCell ref="AB41:AE41"/>
    <mergeCell ref="AB43:AE43"/>
    <mergeCell ref="AF36:AH36"/>
    <mergeCell ref="AI36:AN36"/>
    <mergeCell ref="AF35:AH35"/>
    <mergeCell ref="AI35:AN35"/>
    <mergeCell ref="AF37:AH37"/>
    <mergeCell ref="AI37:AN37"/>
    <mergeCell ref="AB38:AE38"/>
    <mergeCell ref="AF38:AH38"/>
    <mergeCell ref="AI38:AN38"/>
    <mergeCell ref="AF39:AH39"/>
    <mergeCell ref="AI39:AN39"/>
    <mergeCell ref="AB40:AE40"/>
    <mergeCell ref="AF40:AH40"/>
    <mergeCell ref="AI40:AN40"/>
    <mergeCell ref="AF41:AH41"/>
    <mergeCell ref="AI41:AN41"/>
    <mergeCell ref="AB42:AE42"/>
    <mergeCell ref="AF42:AH42"/>
    <mergeCell ref="AI42:AN42"/>
    <mergeCell ref="AF43:AH43"/>
    <mergeCell ref="AI43:AN43"/>
    <mergeCell ref="AB44:AE44"/>
    <mergeCell ref="AF44:AH44"/>
    <mergeCell ref="AI44:AN44"/>
    <mergeCell ref="AB45:AE45"/>
    <mergeCell ref="AF45:AH45"/>
    <mergeCell ref="AI45:AN45"/>
    <mergeCell ref="AB46:AE46"/>
    <mergeCell ref="AF46:AH46"/>
    <mergeCell ref="AI46:AN46"/>
    <mergeCell ref="AB47:AE47"/>
    <mergeCell ref="AF47:AH47"/>
    <mergeCell ref="AI47:AN47"/>
    <mergeCell ref="AB48:AE48"/>
    <mergeCell ref="AF48:AH48"/>
    <mergeCell ref="AI48:AN48"/>
    <mergeCell ref="AB49:AE49"/>
    <mergeCell ref="AF49:AH49"/>
    <mergeCell ref="AI49:AN49"/>
    <mergeCell ref="AB50:AE50"/>
    <mergeCell ref="AF50:AH50"/>
    <mergeCell ref="AI50:AN50"/>
    <mergeCell ref="AB51:AE51"/>
    <mergeCell ref="AF51:AH51"/>
    <mergeCell ref="AI51:AN51"/>
    <mergeCell ref="AB52:AE52"/>
    <mergeCell ref="AF52:AH52"/>
    <mergeCell ref="AI52:AN52"/>
    <mergeCell ref="AB53:AE53"/>
    <mergeCell ref="AF53:AH53"/>
    <mergeCell ref="AI53:AN53"/>
    <mergeCell ref="AB54:AE54"/>
    <mergeCell ref="AF54:AH54"/>
    <mergeCell ref="AI54:AN54"/>
    <mergeCell ref="AB55:AE55"/>
    <mergeCell ref="AF55:AH55"/>
    <mergeCell ref="AI55:AN55"/>
    <mergeCell ref="AB56:AE56"/>
    <mergeCell ref="AF56:AH56"/>
    <mergeCell ref="AI56:AN56"/>
    <mergeCell ref="AB57:AE57"/>
    <mergeCell ref="AF57:AH57"/>
    <mergeCell ref="AI57:AN57"/>
    <mergeCell ref="AB58:AE58"/>
    <mergeCell ref="AF58:AH58"/>
    <mergeCell ref="AI58:AN58"/>
    <mergeCell ref="AB59:AE59"/>
    <mergeCell ref="AF59:AH59"/>
    <mergeCell ref="AI59:AN59"/>
    <mergeCell ref="AB60:AE60"/>
    <mergeCell ref="AF60:AH60"/>
    <mergeCell ref="AI60:AN60"/>
    <mergeCell ref="F87:AM90"/>
    <mergeCell ref="AB61:AE61"/>
    <mergeCell ref="AF61:AH61"/>
    <mergeCell ref="AI61:AN61"/>
    <mergeCell ref="AB62:AE62"/>
    <mergeCell ref="AF62:AH62"/>
    <mergeCell ref="AI62:AN62"/>
    <mergeCell ref="AB63:AE63"/>
    <mergeCell ref="AF63:AH63"/>
    <mergeCell ref="AI63:AN63"/>
    <mergeCell ref="AB64:AE64"/>
    <mergeCell ref="AF64:AH64"/>
    <mergeCell ref="AI64:AN64"/>
    <mergeCell ref="AB65:AE65"/>
    <mergeCell ref="AF65:AH65"/>
    <mergeCell ref="AI65:AN65"/>
    <mergeCell ref="AB66:AE66"/>
    <mergeCell ref="AF66:AH66"/>
    <mergeCell ref="AI66:AN66"/>
    <mergeCell ref="AB67:AE67"/>
    <mergeCell ref="AF67:AH67"/>
    <mergeCell ref="AI67:AN67"/>
    <mergeCell ref="AB68:AE68"/>
    <mergeCell ref="AF68:AH68"/>
    <mergeCell ref="AI68:AN68"/>
    <mergeCell ref="AB69:AE69"/>
    <mergeCell ref="AF69:AH69"/>
    <mergeCell ref="AI69:AN69"/>
    <mergeCell ref="AB70:AE70"/>
    <mergeCell ref="AF70:AH70"/>
    <mergeCell ref="AI70:AN70"/>
    <mergeCell ref="AB71:AE71"/>
    <mergeCell ref="AF71:AH71"/>
    <mergeCell ref="AI71:AN71"/>
    <mergeCell ref="AB72:AE72"/>
    <mergeCell ref="AF72:AH72"/>
    <mergeCell ref="AI72:AN72"/>
    <mergeCell ref="AI77:AN77"/>
    <mergeCell ref="AB78:AE78"/>
    <mergeCell ref="AF78:AH78"/>
    <mergeCell ref="AI78:AN78"/>
    <mergeCell ref="AB73:AE73"/>
    <mergeCell ref="AF73:AH73"/>
    <mergeCell ref="AI73:AN73"/>
    <mergeCell ref="AB74:AE74"/>
    <mergeCell ref="AF74:AH74"/>
    <mergeCell ref="AI74:AN74"/>
    <mergeCell ref="AB75:AE75"/>
    <mergeCell ref="AF75:AH75"/>
    <mergeCell ref="AI75:AN75"/>
    <mergeCell ref="T42:U42"/>
    <mergeCell ref="AB82:AE82"/>
    <mergeCell ref="AF82:AH82"/>
    <mergeCell ref="AI82:AN82"/>
    <mergeCell ref="AB83:AE83"/>
    <mergeCell ref="AF83:AH83"/>
    <mergeCell ref="AI83:AN83"/>
    <mergeCell ref="AB84:AE84"/>
    <mergeCell ref="AF84:AH84"/>
    <mergeCell ref="AI84:AN84"/>
    <mergeCell ref="AB79:AE79"/>
    <mergeCell ref="AF79:AH79"/>
    <mergeCell ref="AI79:AN79"/>
    <mergeCell ref="AB80:AE80"/>
    <mergeCell ref="AF80:AH80"/>
    <mergeCell ref="AI80:AN80"/>
    <mergeCell ref="AB81:AE81"/>
    <mergeCell ref="AF81:AH81"/>
    <mergeCell ref="AI81:AN81"/>
    <mergeCell ref="AB76:AE76"/>
    <mergeCell ref="AF76:AH76"/>
    <mergeCell ref="AI76:AN76"/>
    <mergeCell ref="AB77:AE77"/>
    <mergeCell ref="AF77:AH77"/>
    <mergeCell ref="V45:X45"/>
    <mergeCell ref="AB85:AE85"/>
    <mergeCell ref="AF85:AH85"/>
    <mergeCell ref="AI85:AN85"/>
    <mergeCell ref="G27:S29"/>
    <mergeCell ref="V27:X29"/>
    <mergeCell ref="T30:U30"/>
    <mergeCell ref="G30:S30"/>
    <mergeCell ref="T33:U33"/>
    <mergeCell ref="V33:X33"/>
    <mergeCell ref="T34:U34"/>
    <mergeCell ref="V34:X34"/>
    <mergeCell ref="T36:U36"/>
    <mergeCell ref="V36:X36"/>
    <mergeCell ref="T37:U37"/>
    <mergeCell ref="V37:X37"/>
    <mergeCell ref="T38:U38"/>
    <mergeCell ref="V38:X38"/>
    <mergeCell ref="T39:U39"/>
    <mergeCell ref="V39:X39"/>
    <mergeCell ref="T40:U40"/>
    <mergeCell ref="V40:X40"/>
    <mergeCell ref="T41:U41"/>
    <mergeCell ref="V41:X41"/>
  </mergeCells>
  <phoneticPr fontId="0" type="noConversion"/>
  <pageMargins left="0.98425196850393704" right="7.874015748031496E-2" top="0.39370078740157483" bottom="0.19685039370078741" header="0.19685039370078741" footer="7.874015748031496E-2"/>
  <pageSetup paperSize="9" scale="70" orientation="portrait" horizontalDpi="4294967292" r:id="rId1"/>
  <headerFooter alignWithMargins="0">
    <oddFooter>&amp;L&amp;8&amp;P / &amp;N&amp;R&amp;8&amp;F  / &amp;A</oddFooter>
  </headerFooter>
  <drawing r:id="rId2"/>
  <legacyDrawing r:id="rId3"/>
  <controls>
    <mc:AlternateContent xmlns:mc="http://schemas.openxmlformats.org/markup-compatibility/2006">
      <mc:Choice Requires="x14">
        <control shapeId="14343" r:id="rId4" name="OptionButton2">
          <controlPr defaultSize="0" autoLine="0" linkedCell="AO16" r:id="rId5">
            <anchor moveWithCells="1">
              <from>
                <xdr:col>28</xdr:col>
                <xdr:colOff>19050</xdr:colOff>
                <xdr:row>14</xdr:row>
                <xdr:rowOff>28575</xdr:rowOff>
              </from>
              <to>
                <xdr:col>35</xdr:col>
                <xdr:colOff>9525</xdr:colOff>
                <xdr:row>16</xdr:row>
                <xdr:rowOff>28575</xdr:rowOff>
              </to>
            </anchor>
          </controlPr>
        </control>
      </mc:Choice>
      <mc:Fallback>
        <control shapeId="14343" r:id="rId4" name="OptionButton2"/>
      </mc:Fallback>
    </mc:AlternateContent>
    <mc:AlternateContent xmlns:mc="http://schemas.openxmlformats.org/markup-compatibility/2006">
      <mc:Choice Requires="x14">
        <control shapeId="14342" r:id="rId6" name="OptionButton1">
          <controlPr defaultSize="0" autoLine="0" r:id="rId7">
            <anchor moveWithCells="1">
              <from>
                <xdr:col>15</xdr:col>
                <xdr:colOff>0</xdr:colOff>
                <xdr:row>14</xdr:row>
                <xdr:rowOff>28575</xdr:rowOff>
              </from>
              <to>
                <xdr:col>24</xdr:col>
                <xdr:colOff>57150</xdr:colOff>
                <xdr:row>16</xdr:row>
                <xdr:rowOff>28575</xdr:rowOff>
              </to>
            </anchor>
          </controlPr>
        </control>
      </mc:Choice>
      <mc:Fallback>
        <control shapeId="14342" r:id="rId6" name="Option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/>
  <dimension ref="A1:AV140"/>
  <sheetViews>
    <sheetView showGridLines="0" view="pageBreakPreview" topLeftCell="A4" zoomScaleNormal="90" zoomScaleSheetLayoutView="100" workbookViewId="0">
      <selection activeCell="W20" sqref="W20:X25"/>
    </sheetView>
  </sheetViews>
  <sheetFormatPr defaultColWidth="9.140625" defaultRowHeight="12" customHeight="1"/>
  <cols>
    <col min="1" max="1" width="2.28515625" style="3" customWidth="1"/>
    <col min="2" max="2" width="4.42578125" style="2" customWidth="1"/>
    <col min="3" max="5" width="3.28515625" style="2" customWidth="1"/>
    <col min="6" max="11" width="3.28515625" style="30" customWidth="1"/>
    <col min="12" max="13" width="3.28515625" style="3" customWidth="1"/>
    <col min="14" max="14" width="2.140625" style="3" customWidth="1"/>
    <col min="15" max="15" width="3.28515625" style="3" customWidth="1"/>
    <col min="16" max="16" width="3.85546875" style="3" customWidth="1"/>
    <col min="17" max="40" width="3.28515625" style="3" customWidth="1"/>
    <col min="41" max="41" width="3.28515625" style="3" hidden="1" customWidth="1"/>
    <col min="42" max="47" width="3.28515625" style="3" customWidth="1"/>
    <col min="48" max="48" width="3.28515625" style="5" customWidth="1"/>
    <col min="49" max="49" width="7.140625" style="3" customWidth="1"/>
    <col min="50" max="57" width="3.28515625" style="3" customWidth="1"/>
    <col min="58" max="16384" width="9.140625" style="3"/>
  </cols>
  <sheetData>
    <row r="1" spans="2:48" ht="6.75" customHeight="1">
      <c r="F1" s="3"/>
      <c r="G1" s="3"/>
      <c r="H1" s="3"/>
      <c r="I1" s="3"/>
      <c r="J1" s="3"/>
      <c r="K1" s="3"/>
      <c r="AJ1" s="4"/>
    </row>
    <row r="2" spans="2:48" ht="12.75" customHeight="1">
      <c r="B2" s="4"/>
      <c r="C2" s="4"/>
      <c r="D2" s="4"/>
      <c r="E2" s="4"/>
      <c r="F2" s="3"/>
      <c r="G2" s="3"/>
      <c r="H2" s="3"/>
      <c r="I2" s="3"/>
      <c r="J2" s="3"/>
      <c r="K2" s="3"/>
      <c r="M2" s="6"/>
      <c r="N2" s="171" t="s">
        <v>23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8"/>
      <c r="AH2" s="7"/>
      <c r="AI2" s="7"/>
      <c r="AJ2" s="7"/>
      <c r="AK2" s="7"/>
      <c r="AL2" s="8"/>
      <c r="AM2" s="8"/>
      <c r="AN2" s="8"/>
    </row>
    <row r="3" spans="2:48" ht="12" customHeight="1">
      <c r="B3" s="4"/>
      <c r="C3" s="4"/>
      <c r="D3" s="4"/>
      <c r="E3" s="4"/>
      <c r="F3" s="3"/>
      <c r="G3" s="3"/>
      <c r="H3" s="3"/>
      <c r="I3" s="3"/>
      <c r="J3" s="3"/>
      <c r="K3" s="3"/>
      <c r="M3" s="9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67"/>
      <c r="AH3" s="67"/>
      <c r="AI3" s="67"/>
      <c r="AJ3" s="67"/>
      <c r="AK3" s="67"/>
      <c r="AL3" s="67"/>
      <c r="AM3" s="67"/>
      <c r="AN3" s="67"/>
    </row>
    <row r="4" spans="2:48" ht="4.5" customHeight="1">
      <c r="B4" s="4"/>
      <c r="C4" s="4"/>
      <c r="D4" s="4"/>
      <c r="E4" s="4"/>
      <c r="F4" s="3"/>
      <c r="G4" s="3"/>
      <c r="H4" s="3"/>
      <c r="I4" s="9"/>
      <c r="J4" s="3"/>
      <c r="K4" s="3"/>
    </row>
    <row r="5" spans="2:48" s="8" customFormat="1" ht="13.5" customHeight="1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0"/>
      <c r="AA5" s="10"/>
      <c r="AB5" s="10"/>
      <c r="AC5" s="10"/>
      <c r="AD5" s="10"/>
      <c r="AE5" s="173" t="s">
        <v>22</v>
      </c>
      <c r="AF5" s="173"/>
      <c r="AG5" s="173"/>
      <c r="AH5" s="173"/>
      <c r="AI5" s="173"/>
      <c r="AJ5" s="173"/>
      <c r="AK5" s="173"/>
      <c r="AL5" s="173"/>
      <c r="AM5" s="173"/>
      <c r="AN5" s="173"/>
      <c r="AV5" s="11"/>
    </row>
    <row r="6" spans="2:48" ht="5.25" customHeight="1">
      <c r="B6" s="1"/>
      <c r="C6" s="1"/>
      <c r="D6" s="1"/>
      <c r="E6" s="1"/>
      <c r="F6" s="12"/>
      <c r="G6" s="12"/>
      <c r="H6" s="12"/>
      <c r="I6" s="12"/>
      <c r="J6" s="12"/>
      <c r="K6" s="12"/>
      <c r="L6" s="13"/>
      <c r="M6" s="14"/>
    </row>
    <row r="7" spans="2:48" s="4" customFormat="1" ht="12" customHeight="1">
      <c r="B7" s="15" t="s">
        <v>0</v>
      </c>
      <c r="C7" s="2"/>
      <c r="D7" s="2"/>
      <c r="E7" s="2"/>
      <c r="F7" s="2"/>
      <c r="G7" s="2"/>
      <c r="H7" s="2"/>
      <c r="I7" s="2"/>
      <c r="X7" s="2"/>
      <c r="Y7" s="2"/>
      <c r="Z7" s="2"/>
      <c r="AA7" s="2"/>
      <c r="AB7" s="2"/>
      <c r="AE7" s="15" t="s">
        <v>2</v>
      </c>
      <c r="AN7" s="16"/>
      <c r="AV7" s="17"/>
    </row>
    <row r="8" spans="2:48" s="4" customFormat="1" ht="14.1" customHeight="1"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6"/>
      <c r="AE8" s="177"/>
      <c r="AF8" s="178"/>
      <c r="AG8" s="178"/>
      <c r="AH8" s="178"/>
      <c r="AI8" s="178"/>
      <c r="AJ8" s="178"/>
      <c r="AK8" s="178"/>
      <c r="AL8" s="178"/>
      <c r="AM8" s="178"/>
      <c r="AN8" s="179"/>
      <c r="AV8" s="17"/>
    </row>
    <row r="9" spans="2:48" s="20" customFormat="1" ht="5.25" customHeight="1">
      <c r="B9" s="18"/>
      <c r="C9" s="18"/>
      <c r="D9" s="18"/>
      <c r="E9" s="18"/>
      <c r="F9" s="19"/>
      <c r="G9" s="19"/>
      <c r="H9" s="19"/>
      <c r="I9" s="19"/>
      <c r="J9" s="19"/>
      <c r="K9" s="19"/>
      <c r="AV9" s="23"/>
    </row>
    <row r="10" spans="2:48" s="4" customFormat="1" ht="12" customHeight="1">
      <c r="B10" s="15" t="s">
        <v>12</v>
      </c>
      <c r="C10" s="2"/>
      <c r="D10" s="2"/>
      <c r="E10" s="2"/>
      <c r="X10" s="15" t="s">
        <v>10</v>
      </c>
      <c r="Z10" s="2"/>
      <c r="AA10" s="2"/>
      <c r="AB10" s="2"/>
      <c r="AC10" s="2"/>
      <c r="AD10" s="2"/>
      <c r="AF10" s="2"/>
      <c r="AG10" s="25"/>
      <c r="AL10" s="26"/>
      <c r="AM10" s="24" t="s">
        <v>11</v>
      </c>
      <c r="AN10" s="27"/>
      <c r="AV10" s="17"/>
    </row>
    <row r="11" spans="2:48" ht="14.1" customHeight="1"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4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5"/>
      <c r="AM11" s="180" t="s">
        <v>8</v>
      </c>
      <c r="AN11" s="181"/>
    </row>
    <row r="12" spans="2:48" s="20" customFormat="1" ht="6.75" customHeight="1">
      <c r="B12" s="18"/>
      <c r="C12" s="18"/>
      <c r="D12" s="18"/>
      <c r="E12" s="18"/>
      <c r="F12" s="19"/>
      <c r="G12" s="19"/>
      <c r="H12" s="19"/>
      <c r="I12" s="19"/>
      <c r="J12" s="19"/>
      <c r="K12" s="19"/>
      <c r="X12" s="21"/>
      <c r="AK12" s="22"/>
      <c r="AL12" s="8"/>
      <c r="AM12" s="8"/>
      <c r="AN12" s="8"/>
      <c r="AV12" s="23"/>
    </row>
    <row r="13" spans="2:48" s="4" customFormat="1" ht="12" customHeight="1">
      <c r="B13" s="24" t="s">
        <v>9</v>
      </c>
      <c r="F13" s="2"/>
      <c r="G13" s="2"/>
      <c r="H13" s="2"/>
      <c r="I13" s="2"/>
      <c r="X13" s="15" t="s">
        <v>17</v>
      </c>
      <c r="AA13" s="2"/>
      <c r="AG13" s="15" t="s">
        <v>1</v>
      </c>
      <c r="AJ13" s="2"/>
      <c r="AV13" s="17"/>
    </row>
    <row r="14" spans="2:48" s="4" customFormat="1" ht="14.1" customHeight="1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46"/>
      <c r="Y14" s="147"/>
      <c r="Z14" s="147"/>
      <c r="AA14" s="147"/>
      <c r="AB14" s="147"/>
      <c r="AC14" s="147"/>
      <c r="AD14" s="147"/>
      <c r="AE14" s="147"/>
      <c r="AF14" s="148"/>
      <c r="AG14" s="146"/>
      <c r="AH14" s="147"/>
      <c r="AI14" s="147"/>
      <c r="AJ14" s="147"/>
      <c r="AK14" s="147"/>
      <c r="AL14" s="147"/>
      <c r="AM14" s="147"/>
      <c r="AN14" s="148"/>
      <c r="AV14" s="17"/>
    </row>
    <row r="15" spans="2:48" ht="6" customHeight="1"/>
    <row r="16" spans="2:48" ht="13.5" customHeight="1">
      <c r="B16" s="2" t="s">
        <v>24</v>
      </c>
      <c r="AO16" s="63" t="b">
        <v>0</v>
      </c>
    </row>
    <row r="17" spans="1:48" ht="6" customHeight="1"/>
    <row r="18" spans="1:48" ht="12.6" customHeight="1">
      <c r="B18" s="57" t="s">
        <v>20</v>
      </c>
      <c r="C18" s="58"/>
      <c r="D18" s="58"/>
      <c r="E18" s="58"/>
      <c r="F18" s="58"/>
      <c r="G18" s="58"/>
      <c r="H18" s="58"/>
      <c r="I18" s="58"/>
      <c r="J18" s="58"/>
      <c r="K18" s="149" t="s">
        <v>16</v>
      </c>
      <c r="L18" s="150"/>
      <c r="M18" s="150"/>
      <c r="N18" s="150"/>
      <c r="O18" s="150"/>
      <c r="P18" s="151"/>
      <c r="Q18" s="155" t="s">
        <v>19</v>
      </c>
      <c r="R18" s="156"/>
      <c r="S18" s="156"/>
      <c r="T18" s="156"/>
      <c r="U18" s="156"/>
      <c r="V18" s="156"/>
      <c r="W18" s="156"/>
      <c r="X18" s="156"/>
      <c r="Y18" s="159" t="s">
        <v>18</v>
      </c>
      <c r="Z18" s="160"/>
      <c r="AA18" s="160"/>
      <c r="AB18" s="160"/>
      <c r="AC18" s="160"/>
      <c r="AD18" s="160"/>
      <c r="AE18" s="160"/>
      <c r="AF18" s="160"/>
      <c r="AG18" s="160"/>
      <c r="AH18" s="160"/>
      <c r="AI18" s="161"/>
      <c r="AJ18" s="165">
        <f>(((1+W23+W20+W21)*(1+W22)*(1+W24))/(1-W25))-1</f>
        <v>0</v>
      </c>
      <c r="AK18" s="166"/>
      <c r="AL18" s="166"/>
      <c r="AM18" s="166"/>
      <c r="AN18" s="167"/>
    </row>
    <row r="19" spans="1:48" ht="12.6" customHeight="1">
      <c r="B19" s="59"/>
      <c r="C19" s="60"/>
      <c r="D19" s="60"/>
      <c r="E19" s="60"/>
      <c r="F19" s="60"/>
      <c r="G19" s="60"/>
      <c r="H19" s="60"/>
      <c r="I19" s="60"/>
      <c r="J19" s="60"/>
      <c r="K19" s="152"/>
      <c r="L19" s="153"/>
      <c r="M19" s="153"/>
      <c r="N19" s="153"/>
      <c r="O19" s="153"/>
      <c r="P19" s="154"/>
      <c r="Q19" s="157"/>
      <c r="R19" s="158"/>
      <c r="S19" s="158"/>
      <c r="T19" s="158"/>
      <c r="U19" s="158"/>
      <c r="V19" s="158"/>
      <c r="W19" s="158"/>
      <c r="X19" s="158"/>
      <c r="Y19" s="162"/>
      <c r="Z19" s="163"/>
      <c r="AA19" s="163"/>
      <c r="AB19" s="163"/>
      <c r="AC19" s="163"/>
      <c r="AD19" s="163"/>
      <c r="AE19" s="163"/>
      <c r="AF19" s="163"/>
      <c r="AG19" s="163"/>
      <c r="AH19" s="163"/>
      <c r="AI19" s="164"/>
      <c r="AJ19" s="168"/>
      <c r="AK19" s="169"/>
      <c r="AL19" s="169"/>
      <c r="AM19" s="169"/>
      <c r="AN19" s="170"/>
    </row>
    <row r="20" spans="1:48" ht="12.6" customHeight="1">
      <c r="B20" s="32" t="s">
        <v>36</v>
      </c>
      <c r="C20" s="33"/>
      <c r="D20" s="33"/>
      <c r="E20" s="33"/>
      <c r="F20" s="33"/>
      <c r="G20" s="33"/>
      <c r="H20" s="33"/>
      <c r="I20" s="33"/>
      <c r="J20" s="33"/>
      <c r="K20" s="46" t="s">
        <v>15</v>
      </c>
      <c r="L20" s="199">
        <v>8.0999999999999996E-3</v>
      </c>
      <c r="M20" s="199"/>
      <c r="N20" s="44" t="s">
        <v>14</v>
      </c>
      <c r="O20" s="199">
        <v>1.9900000000000001E-2</v>
      </c>
      <c r="P20" s="200"/>
      <c r="Q20" s="41" t="s">
        <v>25</v>
      </c>
      <c r="R20" s="34"/>
      <c r="S20" s="34"/>
      <c r="T20" s="34"/>
      <c r="U20" s="34"/>
      <c r="V20" s="34"/>
      <c r="W20" s="201"/>
      <c r="X20" s="201"/>
      <c r="Y20" s="203" t="s">
        <v>53</v>
      </c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5"/>
      <c r="AT20" s="5"/>
      <c r="AV20" s="3"/>
    </row>
    <row r="21" spans="1:48" ht="12.6" customHeight="1">
      <c r="B21" s="35" t="s">
        <v>41</v>
      </c>
      <c r="C21" s="36"/>
      <c r="D21" s="36"/>
      <c r="E21" s="36"/>
      <c r="F21" s="36"/>
      <c r="G21" s="36"/>
      <c r="H21" s="36"/>
      <c r="I21" s="36"/>
      <c r="J21" s="36"/>
      <c r="K21" s="47" t="s">
        <v>15</v>
      </c>
      <c r="L21" s="195">
        <v>1.46E-2</v>
      </c>
      <c r="M21" s="195"/>
      <c r="N21" s="45" t="s">
        <v>14</v>
      </c>
      <c r="O21" s="195">
        <v>3.1600000000000003E-2</v>
      </c>
      <c r="P21" s="196"/>
      <c r="Q21" s="42" t="s">
        <v>26</v>
      </c>
      <c r="R21" s="37"/>
      <c r="S21" s="37"/>
      <c r="T21" s="37"/>
      <c r="U21" s="37"/>
      <c r="V21" s="37"/>
      <c r="W21" s="197"/>
      <c r="X21" s="197"/>
      <c r="Y21" s="206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8"/>
      <c r="AT21" s="5"/>
      <c r="AV21" s="3"/>
    </row>
    <row r="22" spans="1:48" ht="12.6" customHeight="1">
      <c r="B22" s="35" t="s">
        <v>37</v>
      </c>
      <c r="C22" s="36"/>
      <c r="D22" s="36"/>
      <c r="E22" s="36"/>
      <c r="F22" s="36"/>
      <c r="G22" s="36"/>
      <c r="H22" s="36"/>
      <c r="I22" s="36"/>
      <c r="J22" s="36"/>
      <c r="K22" s="47" t="s">
        <v>15</v>
      </c>
      <c r="L22" s="195">
        <v>9.4000000000000004E-3</v>
      </c>
      <c r="M22" s="195"/>
      <c r="N22" s="45" t="s">
        <v>14</v>
      </c>
      <c r="O22" s="195">
        <v>1.3299999999999999E-2</v>
      </c>
      <c r="P22" s="196"/>
      <c r="Q22" s="42" t="s">
        <v>27</v>
      </c>
      <c r="R22" s="37"/>
      <c r="S22" s="37"/>
      <c r="T22" s="37"/>
      <c r="U22" s="37"/>
      <c r="V22" s="37"/>
      <c r="W22" s="197"/>
      <c r="X22" s="197"/>
      <c r="Y22" s="206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8"/>
      <c r="AT22" s="5"/>
      <c r="AV22" s="3"/>
    </row>
    <row r="23" spans="1:48" ht="12.6" customHeight="1">
      <c r="B23" s="35" t="s">
        <v>38</v>
      </c>
      <c r="C23" s="36"/>
      <c r="D23" s="36"/>
      <c r="E23" s="36"/>
      <c r="F23" s="36"/>
      <c r="G23" s="36"/>
      <c r="H23" s="36"/>
      <c r="I23" s="36"/>
      <c r="J23" s="36"/>
      <c r="K23" s="47" t="s">
        <v>15</v>
      </c>
      <c r="L23" s="195">
        <v>0.04</v>
      </c>
      <c r="M23" s="195"/>
      <c r="N23" s="45" t="s">
        <v>14</v>
      </c>
      <c r="O23" s="195">
        <v>7.85E-2</v>
      </c>
      <c r="P23" s="196"/>
      <c r="Q23" s="42" t="s">
        <v>28</v>
      </c>
      <c r="R23" s="37"/>
      <c r="S23" s="37"/>
      <c r="T23" s="37"/>
      <c r="U23" s="37"/>
      <c r="V23" s="37"/>
      <c r="W23" s="197"/>
      <c r="X23" s="197"/>
      <c r="Y23" s="206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8"/>
      <c r="AT23" s="5"/>
      <c r="AV23" s="3"/>
    </row>
    <row r="24" spans="1:48" ht="12.6" customHeight="1">
      <c r="B24" s="35" t="s">
        <v>39</v>
      </c>
      <c r="C24" s="36"/>
      <c r="D24" s="36"/>
      <c r="E24" s="36"/>
      <c r="F24" s="36"/>
      <c r="G24" s="36"/>
      <c r="H24" s="36"/>
      <c r="I24" s="36"/>
      <c r="J24" s="36"/>
      <c r="K24" s="47" t="s">
        <v>15</v>
      </c>
      <c r="L24" s="195">
        <v>7.1400000000000005E-2</v>
      </c>
      <c r="M24" s="195"/>
      <c r="N24" s="45" t="s">
        <v>14</v>
      </c>
      <c r="O24" s="195">
        <v>0.1043</v>
      </c>
      <c r="P24" s="196"/>
      <c r="Q24" s="42" t="s">
        <v>29</v>
      </c>
      <c r="R24" s="37"/>
      <c r="S24" s="37"/>
      <c r="T24" s="37"/>
      <c r="U24" s="37"/>
      <c r="V24" s="37"/>
      <c r="W24" s="197"/>
      <c r="X24" s="197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8"/>
      <c r="AT24" s="5"/>
      <c r="AV24" s="3"/>
    </row>
    <row r="25" spans="1:48" ht="12.6" customHeight="1">
      <c r="B25" s="38" t="s">
        <v>40</v>
      </c>
      <c r="C25" s="39"/>
      <c r="D25" s="39"/>
      <c r="E25" s="39"/>
      <c r="F25" s="39"/>
      <c r="G25" s="39"/>
      <c r="H25" s="39"/>
      <c r="I25" s="39"/>
      <c r="J25" s="39"/>
      <c r="K25" s="182" t="s">
        <v>47</v>
      </c>
      <c r="L25" s="183"/>
      <c r="M25" s="183"/>
      <c r="N25" s="183"/>
      <c r="O25" s="183"/>
      <c r="P25" s="184"/>
      <c r="Q25" s="43" t="s">
        <v>30</v>
      </c>
      <c r="R25" s="40"/>
      <c r="S25" s="40"/>
      <c r="T25" s="40"/>
      <c r="U25" s="40"/>
      <c r="V25" s="40"/>
      <c r="W25" s="185"/>
      <c r="X25" s="185"/>
      <c r="Y25" s="209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1"/>
      <c r="AT25" s="5"/>
      <c r="AV25" s="3"/>
    </row>
    <row r="26" spans="1:48" ht="6" customHeight="1"/>
    <row r="27" spans="1:48" ht="12" customHeight="1">
      <c r="B27" s="187" t="s">
        <v>3</v>
      </c>
      <c r="C27" s="48"/>
      <c r="D27" s="49"/>
      <c r="E27" s="50"/>
      <c r="F27" s="49"/>
      <c r="G27" s="155" t="s">
        <v>4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90"/>
      <c r="T27" s="155" t="s">
        <v>5</v>
      </c>
      <c r="U27" s="190"/>
      <c r="V27" s="155" t="s">
        <v>6</v>
      </c>
      <c r="W27" s="156"/>
      <c r="X27" s="190"/>
      <c r="Y27" s="238" t="s">
        <v>31</v>
      </c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40"/>
    </row>
    <row r="28" spans="1:48" ht="12" customHeight="1">
      <c r="A28" s="26"/>
      <c r="B28" s="188"/>
      <c r="C28" s="62" t="s">
        <v>43</v>
      </c>
      <c r="D28" s="51"/>
      <c r="E28" s="241" t="s">
        <v>44</v>
      </c>
      <c r="F28" s="242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  <c r="T28" s="191"/>
      <c r="U28" s="193"/>
      <c r="V28" s="191"/>
      <c r="W28" s="192"/>
      <c r="X28" s="193"/>
      <c r="Y28" s="238" t="s">
        <v>45</v>
      </c>
      <c r="Z28" s="239"/>
      <c r="AA28" s="239"/>
      <c r="AB28" s="239"/>
      <c r="AC28" s="239"/>
      <c r="AD28" s="239"/>
      <c r="AE28" s="239"/>
      <c r="AF28" s="243" t="s">
        <v>46</v>
      </c>
      <c r="AG28" s="239"/>
      <c r="AH28" s="239"/>
      <c r="AI28" s="239"/>
      <c r="AJ28" s="239"/>
      <c r="AK28" s="239"/>
      <c r="AL28" s="239"/>
      <c r="AM28" s="239"/>
      <c r="AN28" s="240"/>
    </row>
    <row r="29" spans="1:48" ht="12" customHeight="1">
      <c r="A29" s="26"/>
      <c r="B29" s="189"/>
      <c r="C29" s="52"/>
      <c r="D29" s="53"/>
      <c r="E29" s="54"/>
      <c r="F29" s="53"/>
      <c r="G29" s="15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94"/>
      <c r="T29" s="157"/>
      <c r="U29" s="194"/>
      <c r="V29" s="157"/>
      <c r="W29" s="158"/>
      <c r="X29" s="194"/>
      <c r="Y29" s="157" t="s">
        <v>21</v>
      </c>
      <c r="Z29" s="158"/>
      <c r="AA29" s="194"/>
      <c r="AB29" s="157" t="s">
        <v>32</v>
      </c>
      <c r="AC29" s="158"/>
      <c r="AD29" s="158"/>
      <c r="AE29" s="158"/>
      <c r="AF29" s="244" t="s">
        <v>21</v>
      </c>
      <c r="AG29" s="158"/>
      <c r="AH29" s="194"/>
      <c r="AI29" s="245" t="s">
        <v>32</v>
      </c>
      <c r="AJ29" s="246"/>
      <c r="AK29" s="246"/>
      <c r="AL29" s="246"/>
      <c r="AM29" s="246"/>
      <c r="AN29" s="247"/>
    </row>
    <row r="30" spans="1:48" ht="12" customHeight="1">
      <c r="A30" s="26"/>
      <c r="B30" s="64"/>
      <c r="C30" s="228"/>
      <c r="D30" s="229"/>
      <c r="E30" s="228"/>
      <c r="F30" s="229"/>
      <c r="G30" s="340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2"/>
      <c r="T30" s="338"/>
      <c r="U30" s="339"/>
      <c r="V30" s="272"/>
      <c r="W30" s="273"/>
      <c r="X30" s="274"/>
      <c r="Y30" s="352"/>
      <c r="Z30" s="352"/>
      <c r="AA30" s="352"/>
      <c r="AB30" s="356" t="str">
        <f t="shared" ref="AB30:AB61" si="0">IF(T30="","",ROUND(V30*Y30,2))</f>
        <v/>
      </c>
      <c r="AC30" s="356"/>
      <c r="AD30" s="356"/>
      <c r="AE30" s="223"/>
      <c r="AF30" s="226" t="str">
        <f t="shared" ref="AF30:AF61" si="1">IF(T30="","",ROUND(Y30*(1+$AJ$18),2))</f>
        <v/>
      </c>
      <c r="AG30" s="227"/>
      <c r="AH30" s="227"/>
      <c r="AI30" s="227" t="str">
        <f t="shared" ref="AI30:AI61" si="2">IF(T30="","",ROUND(V30*AF30,2))</f>
        <v/>
      </c>
      <c r="AJ30" s="227"/>
      <c r="AK30" s="227"/>
      <c r="AL30" s="227"/>
      <c r="AM30" s="227"/>
      <c r="AN30" s="227"/>
    </row>
    <row r="31" spans="1:48" ht="12" customHeight="1">
      <c r="A31" s="26"/>
      <c r="B31" s="65"/>
      <c r="C31" s="215"/>
      <c r="D31" s="216"/>
      <c r="E31" s="215"/>
      <c r="F31" s="216"/>
      <c r="G31" s="353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43"/>
      <c r="U31" s="344"/>
      <c r="V31" s="272"/>
      <c r="W31" s="273"/>
      <c r="X31" s="274"/>
      <c r="Y31" s="349"/>
      <c r="Z31" s="349"/>
      <c r="AA31" s="349"/>
      <c r="AB31" s="345" t="str">
        <f t="shared" si="0"/>
        <v/>
      </c>
      <c r="AC31" s="345"/>
      <c r="AD31" s="345"/>
      <c r="AE31" s="252"/>
      <c r="AF31" s="255" t="str">
        <f t="shared" si="1"/>
        <v/>
      </c>
      <c r="AG31" s="248"/>
      <c r="AH31" s="248"/>
      <c r="AI31" s="248" t="str">
        <f t="shared" si="2"/>
        <v/>
      </c>
      <c r="AJ31" s="248"/>
      <c r="AK31" s="248"/>
      <c r="AL31" s="248"/>
      <c r="AM31" s="248"/>
      <c r="AN31" s="248"/>
    </row>
    <row r="32" spans="1:48" ht="12" customHeight="1">
      <c r="A32" s="26"/>
      <c r="B32" s="65"/>
      <c r="C32" s="215"/>
      <c r="D32" s="216"/>
      <c r="E32" s="215"/>
      <c r="F32" s="216"/>
      <c r="G32" s="353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5"/>
      <c r="T32" s="343"/>
      <c r="U32" s="344"/>
      <c r="V32" s="272"/>
      <c r="W32" s="273"/>
      <c r="X32" s="274"/>
      <c r="Y32" s="349"/>
      <c r="Z32" s="349"/>
      <c r="AA32" s="349"/>
      <c r="AB32" s="345" t="str">
        <f t="shared" si="0"/>
        <v/>
      </c>
      <c r="AC32" s="345"/>
      <c r="AD32" s="345"/>
      <c r="AE32" s="252"/>
      <c r="AF32" s="255" t="str">
        <f t="shared" si="1"/>
        <v/>
      </c>
      <c r="AG32" s="248"/>
      <c r="AH32" s="248"/>
      <c r="AI32" s="248" t="str">
        <f t="shared" si="2"/>
        <v/>
      </c>
      <c r="AJ32" s="248"/>
      <c r="AK32" s="248"/>
      <c r="AL32" s="248"/>
      <c r="AM32" s="248"/>
      <c r="AN32" s="248"/>
    </row>
    <row r="33" spans="1:40" ht="12" customHeight="1">
      <c r="A33" s="26"/>
      <c r="B33" s="65"/>
      <c r="C33" s="215"/>
      <c r="D33" s="216"/>
      <c r="E33" s="215"/>
      <c r="F33" s="216"/>
      <c r="G33" s="353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T33" s="343"/>
      <c r="U33" s="344"/>
      <c r="V33" s="272"/>
      <c r="W33" s="273"/>
      <c r="X33" s="274"/>
      <c r="Y33" s="349"/>
      <c r="Z33" s="349"/>
      <c r="AA33" s="349"/>
      <c r="AB33" s="345" t="str">
        <f t="shared" si="0"/>
        <v/>
      </c>
      <c r="AC33" s="345"/>
      <c r="AD33" s="345"/>
      <c r="AE33" s="252"/>
      <c r="AF33" s="255" t="str">
        <f t="shared" si="1"/>
        <v/>
      </c>
      <c r="AG33" s="248"/>
      <c r="AH33" s="248"/>
      <c r="AI33" s="248" t="str">
        <f t="shared" si="2"/>
        <v/>
      </c>
      <c r="AJ33" s="248"/>
      <c r="AK33" s="248"/>
      <c r="AL33" s="248"/>
      <c r="AM33" s="248"/>
      <c r="AN33" s="248"/>
    </row>
    <row r="34" spans="1:40" ht="12" customHeight="1">
      <c r="A34" s="26"/>
      <c r="B34" s="65"/>
      <c r="C34" s="215"/>
      <c r="D34" s="216"/>
      <c r="E34" s="215"/>
      <c r="F34" s="216"/>
      <c r="G34" s="353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5"/>
      <c r="T34" s="343"/>
      <c r="U34" s="344"/>
      <c r="V34" s="272"/>
      <c r="W34" s="273"/>
      <c r="X34" s="274"/>
      <c r="Y34" s="349"/>
      <c r="Z34" s="349"/>
      <c r="AA34" s="349"/>
      <c r="AB34" s="345" t="str">
        <f t="shared" si="0"/>
        <v/>
      </c>
      <c r="AC34" s="345"/>
      <c r="AD34" s="345"/>
      <c r="AE34" s="252"/>
      <c r="AF34" s="255" t="str">
        <f t="shared" si="1"/>
        <v/>
      </c>
      <c r="AG34" s="248"/>
      <c r="AH34" s="248"/>
      <c r="AI34" s="248" t="str">
        <f t="shared" si="2"/>
        <v/>
      </c>
      <c r="AJ34" s="248"/>
      <c r="AK34" s="248"/>
      <c r="AL34" s="248"/>
      <c r="AM34" s="248"/>
      <c r="AN34" s="248"/>
    </row>
    <row r="35" spans="1:40" ht="12" customHeight="1">
      <c r="A35" s="26"/>
      <c r="B35" s="65"/>
      <c r="C35" s="215"/>
      <c r="D35" s="216"/>
      <c r="E35" s="215"/>
      <c r="F35" s="216"/>
      <c r="G35" s="353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5"/>
      <c r="T35" s="343"/>
      <c r="U35" s="344"/>
      <c r="V35" s="272"/>
      <c r="W35" s="273"/>
      <c r="X35" s="274"/>
      <c r="Y35" s="349"/>
      <c r="Z35" s="349"/>
      <c r="AA35" s="349"/>
      <c r="AB35" s="345" t="str">
        <f t="shared" si="0"/>
        <v/>
      </c>
      <c r="AC35" s="345"/>
      <c r="AD35" s="345"/>
      <c r="AE35" s="252"/>
      <c r="AF35" s="255" t="str">
        <f t="shared" si="1"/>
        <v/>
      </c>
      <c r="AG35" s="248"/>
      <c r="AH35" s="248"/>
      <c r="AI35" s="248" t="str">
        <f t="shared" si="2"/>
        <v/>
      </c>
      <c r="AJ35" s="248"/>
      <c r="AK35" s="248"/>
      <c r="AL35" s="248"/>
      <c r="AM35" s="248"/>
      <c r="AN35" s="248"/>
    </row>
    <row r="36" spans="1:40" ht="12" customHeight="1">
      <c r="A36" s="26"/>
      <c r="B36" s="65"/>
      <c r="C36" s="215"/>
      <c r="D36" s="216"/>
      <c r="E36" s="215"/>
      <c r="F36" s="216"/>
      <c r="G36" s="353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5"/>
      <c r="T36" s="343"/>
      <c r="U36" s="344"/>
      <c r="V36" s="272"/>
      <c r="W36" s="273"/>
      <c r="X36" s="274"/>
      <c r="Y36" s="349"/>
      <c r="Z36" s="349"/>
      <c r="AA36" s="349"/>
      <c r="AB36" s="345" t="str">
        <f t="shared" si="0"/>
        <v/>
      </c>
      <c r="AC36" s="345"/>
      <c r="AD36" s="345"/>
      <c r="AE36" s="252"/>
      <c r="AF36" s="255" t="str">
        <f t="shared" si="1"/>
        <v/>
      </c>
      <c r="AG36" s="248"/>
      <c r="AH36" s="248"/>
      <c r="AI36" s="248" t="str">
        <f t="shared" si="2"/>
        <v/>
      </c>
      <c r="AJ36" s="248"/>
      <c r="AK36" s="248"/>
      <c r="AL36" s="248"/>
      <c r="AM36" s="248"/>
      <c r="AN36" s="248"/>
    </row>
    <row r="37" spans="1:40" ht="12" customHeight="1">
      <c r="A37" s="26"/>
      <c r="B37" s="65"/>
      <c r="C37" s="215"/>
      <c r="D37" s="216"/>
      <c r="E37" s="215"/>
      <c r="F37" s="216"/>
      <c r="G37" s="353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343"/>
      <c r="U37" s="344"/>
      <c r="V37" s="272"/>
      <c r="W37" s="273"/>
      <c r="X37" s="274"/>
      <c r="Y37" s="349"/>
      <c r="Z37" s="349"/>
      <c r="AA37" s="349"/>
      <c r="AB37" s="345" t="str">
        <f t="shared" si="0"/>
        <v/>
      </c>
      <c r="AC37" s="345"/>
      <c r="AD37" s="345"/>
      <c r="AE37" s="252"/>
      <c r="AF37" s="255" t="str">
        <f t="shared" si="1"/>
        <v/>
      </c>
      <c r="AG37" s="248"/>
      <c r="AH37" s="248"/>
      <c r="AI37" s="248" t="str">
        <f t="shared" si="2"/>
        <v/>
      </c>
      <c r="AJ37" s="248"/>
      <c r="AK37" s="248"/>
      <c r="AL37" s="248"/>
      <c r="AM37" s="248"/>
      <c r="AN37" s="248"/>
    </row>
    <row r="38" spans="1:40" ht="12" customHeight="1">
      <c r="A38" s="26"/>
      <c r="B38" s="65"/>
      <c r="C38" s="215"/>
      <c r="D38" s="216"/>
      <c r="E38" s="215"/>
      <c r="F38" s="216"/>
      <c r="G38" s="353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5"/>
      <c r="T38" s="343"/>
      <c r="U38" s="344"/>
      <c r="V38" s="272"/>
      <c r="W38" s="273"/>
      <c r="X38" s="274"/>
      <c r="Y38" s="349"/>
      <c r="Z38" s="349"/>
      <c r="AA38" s="349"/>
      <c r="AB38" s="345" t="str">
        <f t="shared" si="0"/>
        <v/>
      </c>
      <c r="AC38" s="345"/>
      <c r="AD38" s="345"/>
      <c r="AE38" s="252"/>
      <c r="AF38" s="255" t="str">
        <f t="shared" si="1"/>
        <v/>
      </c>
      <c r="AG38" s="248"/>
      <c r="AH38" s="248"/>
      <c r="AI38" s="248" t="str">
        <f t="shared" si="2"/>
        <v/>
      </c>
      <c r="AJ38" s="248"/>
      <c r="AK38" s="248"/>
      <c r="AL38" s="248"/>
      <c r="AM38" s="248"/>
      <c r="AN38" s="248"/>
    </row>
    <row r="39" spans="1:40" ht="12" customHeight="1">
      <c r="A39" s="26"/>
      <c r="B39" s="65"/>
      <c r="C39" s="215"/>
      <c r="D39" s="216"/>
      <c r="E39" s="215"/>
      <c r="F39" s="216"/>
      <c r="G39" s="353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343"/>
      <c r="U39" s="344"/>
      <c r="V39" s="272"/>
      <c r="W39" s="273"/>
      <c r="X39" s="274"/>
      <c r="Y39" s="349"/>
      <c r="Z39" s="349"/>
      <c r="AA39" s="349"/>
      <c r="AB39" s="345" t="str">
        <f t="shared" si="0"/>
        <v/>
      </c>
      <c r="AC39" s="345"/>
      <c r="AD39" s="345"/>
      <c r="AE39" s="252"/>
      <c r="AF39" s="255" t="str">
        <f t="shared" si="1"/>
        <v/>
      </c>
      <c r="AG39" s="248"/>
      <c r="AH39" s="248"/>
      <c r="AI39" s="248" t="str">
        <f t="shared" si="2"/>
        <v/>
      </c>
      <c r="AJ39" s="248"/>
      <c r="AK39" s="248"/>
      <c r="AL39" s="248"/>
      <c r="AM39" s="248"/>
      <c r="AN39" s="248"/>
    </row>
    <row r="40" spans="1:40" ht="12" customHeight="1">
      <c r="A40" s="26"/>
      <c r="B40" s="65"/>
      <c r="C40" s="215"/>
      <c r="D40" s="216"/>
      <c r="E40" s="215"/>
      <c r="F40" s="216"/>
      <c r="G40" s="353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5"/>
      <c r="T40" s="343"/>
      <c r="U40" s="344"/>
      <c r="V40" s="272"/>
      <c r="W40" s="273"/>
      <c r="X40" s="274"/>
      <c r="Y40" s="349"/>
      <c r="Z40" s="349"/>
      <c r="AA40" s="349"/>
      <c r="AB40" s="345" t="str">
        <f t="shared" si="0"/>
        <v/>
      </c>
      <c r="AC40" s="345"/>
      <c r="AD40" s="345"/>
      <c r="AE40" s="252"/>
      <c r="AF40" s="255" t="str">
        <f t="shared" si="1"/>
        <v/>
      </c>
      <c r="AG40" s="248"/>
      <c r="AH40" s="248"/>
      <c r="AI40" s="248" t="str">
        <f t="shared" si="2"/>
        <v/>
      </c>
      <c r="AJ40" s="248"/>
      <c r="AK40" s="248"/>
      <c r="AL40" s="248"/>
      <c r="AM40" s="248"/>
      <c r="AN40" s="248"/>
    </row>
    <row r="41" spans="1:40" ht="12" customHeight="1">
      <c r="A41" s="26"/>
      <c r="B41" s="65"/>
      <c r="C41" s="215"/>
      <c r="D41" s="216"/>
      <c r="E41" s="215"/>
      <c r="F41" s="216"/>
      <c r="G41" s="353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343"/>
      <c r="U41" s="344"/>
      <c r="V41" s="272"/>
      <c r="W41" s="273"/>
      <c r="X41" s="274"/>
      <c r="Y41" s="349"/>
      <c r="Z41" s="349"/>
      <c r="AA41" s="349"/>
      <c r="AB41" s="345" t="str">
        <f t="shared" si="0"/>
        <v/>
      </c>
      <c r="AC41" s="345"/>
      <c r="AD41" s="345"/>
      <c r="AE41" s="252"/>
      <c r="AF41" s="255" t="str">
        <f t="shared" si="1"/>
        <v/>
      </c>
      <c r="AG41" s="248"/>
      <c r="AH41" s="248"/>
      <c r="AI41" s="248" t="str">
        <f t="shared" si="2"/>
        <v/>
      </c>
      <c r="AJ41" s="248"/>
      <c r="AK41" s="248"/>
      <c r="AL41" s="248"/>
      <c r="AM41" s="248"/>
      <c r="AN41" s="248"/>
    </row>
    <row r="42" spans="1:40" ht="12" customHeight="1">
      <c r="A42" s="26"/>
      <c r="B42" s="65"/>
      <c r="C42" s="215"/>
      <c r="D42" s="216"/>
      <c r="E42" s="215"/>
      <c r="F42" s="216"/>
      <c r="G42" s="353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5"/>
      <c r="T42" s="343"/>
      <c r="U42" s="344"/>
      <c r="V42" s="272"/>
      <c r="W42" s="273"/>
      <c r="X42" s="274"/>
      <c r="Y42" s="349"/>
      <c r="Z42" s="349"/>
      <c r="AA42" s="349"/>
      <c r="AB42" s="345" t="str">
        <f t="shared" si="0"/>
        <v/>
      </c>
      <c r="AC42" s="345"/>
      <c r="AD42" s="345"/>
      <c r="AE42" s="252"/>
      <c r="AF42" s="255" t="str">
        <f t="shared" si="1"/>
        <v/>
      </c>
      <c r="AG42" s="248"/>
      <c r="AH42" s="248"/>
      <c r="AI42" s="248" t="str">
        <f t="shared" si="2"/>
        <v/>
      </c>
      <c r="AJ42" s="248"/>
      <c r="AK42" s="248"/>
      <c r="AL42" s="248"/>
      <c r="AM42" s="248"/>
      <c r="AN42" s="248"/>
    </row>
    <row r="43" spans="1:40" ht="12" customHeight="1">
      <c r="A43" s="26"/>
      <c r="B43" s="65"/>
      <c r="C43" s="215"/>
      <c r="D43" s="216"/>
      <c r="E43" s="215"/>
      <c r="F43" s="216"/>
      <c r="G43" s="353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5"/>
      <c r="T43" s="343"/>
      <c r="U43" s="344"/>
      <c r="V43" s="272"/>
      <c r="W43" s="273"/>
      <c r="X43" s="274"/>
      <c r="Y43" s="349"/>
      <c r="Z43" s="349"/>
      <c r="AA43" s="349"/>
      <c r="AB43" s="345" t="str">
        <f t="shared" si="0"/>
        <v/>
      </c>
      <c r="AC43" s="345"/>
      <c r="AD43" s="345"/>
      <c r="AE43" s="252"/>
      <c r="AF43" s="255" t="str">
        <f t="shared" si="1"/>
        <v/>
      </c>
      <c r="AG43" s="248"/>
      <c r="AH43" s="248"/>
      <c r="AI43" s="248" t="str">
        <f t="shared" si="2"/>
        <v/>
      </c>
      <c r="AJ43" s="248"/>
      <c r="AK43" s="248"/>
      <c r="AL43" s="248"/>
      <c r="AM43" s="248"/>
      <c r="AN43" s="248"/>
    </row>
    <row r="44" spans="1:40" ht="12" customHeight="1">
      <c r="A44" s="26"/>
      <c r="B44" s="65"/>
      <c r="C44" s="215"/>
      <c r="D44" s="216"/>
      <c r="E44" s="215"/>
      <c r="F44" s="216"/>
      <c r="G44" s="353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5"/>
      <c r="T44" s="343"/>
      <c r="U44" s="344"/>
      <c r="V44" s="272"/>
      <c r="W44" s="273"/>
      <c r="X44" s="274"/>
      <c r="Y44" s="349"/>
      <c r="Z44" s="349"/>
      <c r="AA44" s="349"/>
      <c r="AB44" s="345" t="str">
        <f t="shared" si="0"/>
        <v/>
      </c>
      <c r="AC44" s="345"/>
      <c r="AD44" s="345"/>
      <c r="AE44" s="252"/>
      <c r="AF44" s="255" t="str">
        <f t="shared" si="1"/>
        <v/>
      </c>
      <c r="AG44" s="248"/>
      <c r="AH44" s="248"/>
      <c r="AI44" s="248" t="str">
        <f t="shared" si="2"/>
        <v/>
      </c>
      <c r="AJ44" s="248"/>
      <c r="AK44" s="248"/>
      <c r="AL44" s="248"/>
      <c r="AM44" s="248"/>
      <c r="AN44" s="248"/>
    </row>
    <row r="45" spans="1:40" ht="12" customHeight="1">
      <c r="A45" s="26"/>
      <c r="B45" s="65"/>
      <c r="C45" s="215"/>
      <c r="D45" s="216"/>
      <c r="E45" s="215"/>
      <c r="F45" s="216"/>
      <c r="G45" s="353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5"/>
      <c r="T45" s="343"/>
      <c r="U45" s="344"/>
      <c r="V45" s="272"/>
      <c r="W45" s="273"/>
      <c r="X45" s="274"/>
      <c r="Y45" s="349"/>
      <c r="Z45" s="349"/>
      <c r="AA45" s="349"/>
      <c r="AB45" s="345" t="str">
        <f t="shared" si="0"/>
        <v/>
      </c>
      <c r="AC45" s="345"/>
      <c r="AD45" s="345"/>
      <c r="AE45" s="252"/>
      <c r="AF45" s="255" t="str">
        <f t="shared" si="1"/>
        <v/>
      </c>
      <c r="AG45" s="248"/>
      <c r="AH45" s="248"/>
      <c r="AI45" s="248" t="str">
        <f t="shared" si="2"/>
        <v/>
      </c>
      <c r="AJ45" s="248"/>
      <c r="AK45" s="248"/>
      <c r="AL45" s="248"/>
      <c r="AM45" s="248"/>
      <c r="AN45" s="248"/>
    </row>
    <row r="46" spans="1:40" ht="12" customHeight="1">
      <c r="A46" s="26"/>
      <c r="B46" s="65"/>
      <c r="C46" s="215"/>
      <c r="D46" s="216"/>
      <c r="E46" s="215"/>
      <c r="F46" s="216"/>
      <c r="G46" s="353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5"/>
      <c r="T46" s="343"/>
      <c r="U46" s="344"/>
      <c r="V46" s="272"/>
      <c r="W46" s="273"/>
      <c r="X46" s="274"/>
      <c r="Y46" s="349"/>
      <c r="Z46" s="349"/>
      <c r="AA46" s="349"/>
      <c r="AB46" s="345" t="str">
        <f t="shared" si="0"/>
        <v/>
      </c>
      <c r="AC46" s="345"/>
      <c r="AD46" s="345"/>
      <c r="AE46" s="252"/>
      <c r="AF46" s="255" t="str">
        <f t="shared" si="1"/>
        <v/>
      </c>
      <c r="AG46" s="248"/>
      <c r="AH46" s="248"/>
      <c r="AI46" s="248" t="str">
        <f t="shared" si="2"/>
        <v/>
      </c>
      <c r="AJ46" s="248"/>
      <c r="AK46" s="248"/>
      <c r="AL46" s="248"/>
      <c r="AM46" s="248"/>
      <c r="AN46" s="248"/>
    </row>
    <row r="47" spans="1:40" ht="12" customHeight="1">
      <c r="A47" s="26"/>
      <c r="B47" s="65"/>
      <c r="C47" s="215"/>
      <c r="D47" s="216"/>
      <c r="E47" s="215"/>
      <c r="F47" s="216"/>
      <c r="G47" s="353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5"/>
      <c r="T47" s="343"/>
      <c r="U47" s="344"/>
      <c r="V47" s="272"/>
      <c r="W47" s="273"/>
      <c r="X47" s="274"/>
      <c r="Y47" s="349"/>
      <c r="Z47" s="349"/>
      <c r="AA47" s="349"/>
      <c r="AB47" s="345" t="str">
        <f t="shared" si="0"/>
        <v/>
      </c>
      <c r="AC47" s="345"/>
      <c r="AD47" s="345"/>
      <c r="AE47" s="252"/>
      <c r="AF47" s="255" t="str">
        <f t="shared" si="1"/>
        <v/>
      </c>
      <c r="AG47" s="248"/>
      <c r="AH47" s="248"/>
      <c r="AI47" s="248" t="str">
        <f t="shared" si="2"/>
        <v/>
      </c>
      <c r="AJ47" s="248"/>
      <c r="AK47" s="248"/>
      <c r="AL47" s="248"/>
      <c r="AM47" s="248"/>
      <c r="AN47" s="248"/>
    </row>
    <row r="48" spans="1:40" ht="12" customHeight="1">
      <c r="A48" s="26"/>
      <c r="B48" s="65"/>
      <c r="C48" s="215"/>
      <c r="D48" s="216"/>
      <c r="E48" s="215"/>
      <c r="F48" s="216"/>
      <c r="G48" s="353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5"/>
      <c r="T48" s="343"/>
      <c r="U48" s="344"/>
      <c r="V48" s="272"/>
      <c r="W48" s="273"/>
      <c r="X48" s="274"/>
      <c r="Y48" s="349"/>
      <c r="Z48" s="349"/>
      <c r="AA48" s="349"/>
      <c r="AB48" s="345" t="str">
        <f t="shared" si="0"/>
        <v/>
      </c>
      <c r="AC48" s="345"/>
      <c r="AD48" s="345"/>
      <c r="AE48" s="252"/>
      <c r="AF48" s="255" t="str">
        <f t="shared" si="1"/>
        <v/>
      </c>
      <c r="AG48" s="248"/>
      <c r="AH48" s="248"/>
      <c r="AI48" s="248" t="str">
        <f t="shared" si="2"/>
        <v/>
      </c>
      <c r="AJ48" s="248"/>
      <c r="AK48" s="248"/>
      <c r="AL48" s="248"/>
      <c r="AM48" s="248"/>
      <c r="AN48" s="248"/>
    </row>
    <row r="49" spans="1:40" ht="12" customHeight="1">
      <c r="A49" s="26"/>
      <c r="B49" s="65"/>
      <c r="C49" s="215"/>
      <c r="D49" s="216"/>
      <c r="E49" s="215"/>
      <c r="F49" s="216"/>
      <c r="G49" s="353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5"/>
      <c r="T49" s="343"/>
      <c r="U49" s="344"/>
      <c r="V49" s="272"/>
      <c r="W49" s="273"/>
      <c r="X49" s="274"/>
      <c r="Y49" s="349"/>
      <c r="Z49" s="349"/>
      <c r="AA49" s="349"/>
      <c r="AB49" s="345" t="str">
        <f t="shared" si="0"/>
        <v/>
      </c>
      <c r="AC49" s="345"/>
      <c r="AD49" s="345"/>
      <c r="AE49" s="252"/>
      <c r="AF49" s="255" t="str">
        <f t="shared" si="1"/>
        <v/>
      </c>
      <c r="AG49" s="248"/>
      <c r="AH49" s="248"/>
      <c r="AI49" s="248" t="str">
        <f t="shared" si="2"/>
        <v/>
      </c>
      <c r="AJ49" s="248"/>
      <c r="AK49" s="248"/>
      <c r="AL49" s="248"/>
      <c r="AM49" s="248"/>
      <c r="AN49" s="248"/>
    </row>
    <row r="50" spans="1:40" ht="12" customHeight="1">
      <c r="A50" s="26"/>
      <c r="B50" s="65"/>
      <c r="C50" s="215"/>
      <c r="D50" s="216"/>
      <c r="E50" s="215"/>
      <c r="F50" s="216"/>
      <c r="G50" s="353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5"/>
      <c r="T50" s="343"/>
      <c r="U50" s="344"/>
      <c r="V50" s="272"/>
      <c r="W50" s="273"/>
      <c r="X50" s="274"/>
      <c r="Y50" s="349"/>
      <c r="Z50" s="349"/>
      <c r="AA50" s="349"/>
      <c r="AB50" s="345" t="str">
        <f t="shared" si="0"/>
        <v/>
      </c>
      <c r="AC50" s="345"/>
      <c r="AD50" s="345"/>
      <c r="AE50" s="252"/>
      <c r="AF50" s="255" t="str">
        <f t="shared" si="1"/>
        <v/>
      </c>
      <c r="AG50" s="248"/>
      <c r="AH50" s="248"/>
      <c r="AI50" s="248" t="str">
        <f t="shared" si="2"/>
        <v/>
      </c>
      <c r="AJ50" s="248"/>
      <c r="AK50" s="248"/>
      <c r="AL50" s="248"/>
      <c r="AM50" s="248"/>
      <c r="AN50" s="248"/>
    </row>
    <row r="51" spans="1:40" ht="12" customHeight="1">
      <c r="A51" s="26"/>
      <c r="B51" s="65"/>
      <c r="C51" s="215"/>
      <c r="D51" s="216"/>
      <c r="E51" s="215"/>
      <c r="F51" s="216"/>
      <c r="G51" s="353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5"/>
      <c r="T51" s="343"/>
      <c r="U51" s="344"/>
      <c r="V51" s="272"/>
      <c r="W51" s="273"/>
      <c r="X51" s="274"/>
      <c r="Y51" s="349"/>
      <c r="Z51" s="349"/>
      <c r="AA51" s="349"/>
      <c r="AB51" s="345" t="str">
        <f t="shared" si="0"/>
        <v/>
      </c>
      <c r="AC51" s="345"/>
      <c r="AD51" s="345"/>
      <c r="AE51" s="252"/>
      <c r="AF51" s="255" t="str">
        <f t="shared" si="1"/>
        <v/>
      </c>
      <c r="AG51" s="248"/>
      <c r="AH51" s="248"/>
      <c r="AI51" s="248" t="str">
        <f t="shared" si="2"/>
        <v/>
      </c>
      <c r="AJ51" s="248"/>
      <c r="AK51" s="248"/>
      <c r="AL51" s="248"/>
      <c r="AM51" s="248"/>
      <c r="AN51" s="248"/>
    </row>
    <row r="52" spans="1:40" ht="12" customHeight="1">
      <c r="A52" s="26"/>
      <c r="B52" s="65"/>
      <c r="C52" s="215"/>
      <c r="D52" s="216"/>
      <c r="E52" s="215"/>
      <c r="F52" s="216"/>
      <c r="G52" s="353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5"/>
      <c r="T52" s="343"/>
      <c r="U52" s="344"/>
      <c r="V52" s="272"/>
      <c r="W52" s="273"/>
      <c r="X52" s="274"/>
      <c r="Y52" s="349"/>
      <c r="Z52" s="349"/>
      <c r="AA52" s="349"/>
      <c r="AB52" s="345" t="str">
        <f t="shared" si="0"/>
        <v/>
      </c>
      <c r="AC52" s="345"/>
      <c r="AD52" s="345"/>
      <c r="AE52" s="252"/>
      <c r="AF52" s="255" t="str">
        <f t="shared" si="1"/>
        <v/>
      </c>
      <c r="AG52" s="248"/>
      <c r="AH52" s="248"/>
      <c r="AI52" s="248" t="str">
        <f t="shared" si="2"/>
        <v/>
      </c>
      <c r="AJ52" s="248"/>
      <c r="AK52" s="248"/>
      <c r="AL52" s="248"/>
      <c r="AM52" s="248"/>
      <c r="AN52" s="248"/>
    </row>
    <row r="53" spans="1:40" ht="12" customHeight="1">
      <c r="A53" s="26"/>
      <c r="B53" s="65"/>
      <c r="C53" s="215"/>
      <c r="D53" s="216"/>
      <c r="E53" s="215"/>
      <c r="F53" s="216"/>
      <c r="G53" s="353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5"/>
      <c r="T53" s="343"/>
      <c r="U53" s="344"/>
      <c r="V53" s="272"/>
      <c r="W53" s="273"/>
      <c r="X53" s="274"/>
      <c r="Y53" s="349"/>
      <c r="Z53" s="349"/>
      <c r="AA53" s="349"/>
      <c r="AB53" s="345" t="str">
        <f t="shared" si="0"/>
        <v/>
      </c>
      <c r="AC53" s="345"/>
      <c r="AD53" s="345"/>
      <c r="AE53" s="252"/>
      <c r="AF53" s="255" t="str">
        <f t="shared" si="1"/>
        <v/>
      </c>
      <c r="AG53" s="248"/>
      <c r="AH53" s="248"/>
      <c r="AI53" s="248" t="str">
        <f t="shared" si="2"/>
        <v/>
      </c>
      <c r="AJ53" s="248"/>
      <c r="AK53" s="248"/>
      <c r="AL53" s="248"/>
      <c r="AM53" s="248"/>
      <c r="AN53" s="248"/>
    </row>
    <row r="54" spans="1:40" ht="12" customHeight="1">
      <c r="A54" s="26"/>
      <c r="B54" s="65"/>
      <c r="C54" s="215"/>
      <c r="D54" s="216"/>
      <c r="E54" s="215"/>
      <c r="F54" s="216"/>
      <c r="G54" s="353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5"/>
      <c r="T54" s="343"/>
      <c r="U54" s="344"/>
      <c r="V54" s="272"/>
      <c r="W54" s="273"/>
      <c r="X54" s="274"/>
      <c r="Y54" s="349"/>
      <c r="Z54" s="349"/>
      <c r="AA54" s="349"/>
      <c r="AB54" s="345" t="str">
        <f t="shared" si="0"/>
        <v/>
      </c>
      <c r="AC54" s="345"/>
      <c r="AD54" s="345"/>
      <c r="AE54" s="252"/>
      <c r="AF54" s="255" t="str">
        <f t="shared" si="1"/>
        <v/>
      </c>
      <c r="AG54" s="248"/>
      <c r="AH54" s="248"/>
      <c r="AI54" s="248" t="str">
        <f t="shared" si="2"/>
        <v/>
      </c>
      <c r="AJ54" s="248"/>
      <c r="AK54" s="248"/>
      <c r="AL54" s="248"/>
      <c r="AM54" s="248"/>
      <c r="AN54" s="248"/>
    </row>
    <row r="55" spans="1:40" ht="12" customHeight="1">
      <c r="A55" s="26"/>
      <c r="B55" s="65"/>
      <c r="C55" s="215"/>
      <c r="D55" s="216"/>
      <c r="E55" s="215"/>
      <c r="F55" s="216"/>
      <c r="G55" s="353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5"/>
      <c r="T55" s="343"/>
      <c r="U55" s="344"/>
      <c r="V55" s="272"/>
      <c r="W55" s="273"/>
      <c r="X55" s="274"/>
      <c r="Y55" s="349"/>
      <c r="Z55" s="349"/>
      <c r="AA55" s="349"/>
      <c r="AB55" s="345" t="str">
        <f t="shared" si="0"/>
        <v/>
      </c>
      <c r="AC55" s="345"/>
      <c r="AD55" s="345"/>
      <c r="AE55" s="252"/>
      <c r="AF55" s="255" t="str">
        <f t="shared" si="1"/>
        <v/>
      </c>
      <c r="AG55" s="248"/>
      <c r="AH55" s="248"/>
      <c r="AI55" s="248" t="str">
        <f t="shared" si="2"/>
        <v/>
      </c>
      <c r="AJ55" s="248"/>
      <c r="AK55" s="248"/>
      <c r="AL55" s="248"/>
      <c r="AM55" s="248"/>
      <c r="AN55" s="248"/>
    </row>
    <row r="56" spans="1:40" ht="12" customHeight="1">
      <c r="A56" s="26"/>
      <c r="B56" s="65"/>
      <c r="C56" s="215"/>
      <c r="D56" s="216"/>
      <c r="E56" s="215"/>
      <c r="F56" s="216"/>
      <c r="G56" s="353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5"/>
      <c r="T56" s="343"/>
      <c r="U56" s="344"/>
      <c r="V56" s="272"/>
      <c r="W56" s="273"/>
      <c r="X56" s="274"/>
      <c r="Y56" s="349"/>
      <c r="Z56" s="349"/>
      <c r="AA56" s="349"/>
      <c r="AB56" s="345" t="str">
        <f t="shared" si="0"/>
        <v/>
      </c>
      <c r="AC56" s="345"/>
      <c r="AD56" s="345"/>
      <c r="AE56" s="252"/>
      <c r="AF56" s="255" t="str">
        <f t="shared" si="1"/>
        <v/>
      </c>
      <c r="AG56" s="248"/>
      <c r="AH56" s="248"/>
      <c r="AI56" s="248" t="str">
        <f t="shared" si="2"/>
        <v/>
      </c>
      <c r="AJ56" s="248"/>
      <c r="AK56" s="248"/>
      <c r="AL56" s="248"/>
      <c r="AM56" s="248"/>
      <c r="AN56" s="248"/>
    </row>
    <row r="57" spans="1:40" ht="12" customHeight="1">
      <c r="A57" s="26"/>
      <c r="B57" s="65"/>
      <c r="C57" s="215"/>
      <c r="D57" s="216"/>
      <c r="E57" s="215"/>
      <c r="F57" s="216"/>
      <c r="G57" s="353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5"/>
      <c r="T57" s="343"/>
      <c r="U57" s="344"/>
      <c r="V57" s="272"/>
      <c r="W57" s="273"/>
      <c r="X57" s="274"/>
      <c r="Y57" s="349"/>
      <c r="Z57" s="349"/>
      <c r="AA57" s="349"/>
      <c r="AB57" s="345" t="str">
        <f t="shared" si="0"/>
        <v/>
      </c>
      <c r="AC57" s="345"/>
      <c r="AD57" s="345"/>
      <c r="AE57" s="252"/>
      <c r="AF57" s="255" t="str">
        <f t="shared" si="1"/>
        <v/>
      </c>
      <c r="AG57" s="248"/>
      <c r="AH57" s="248"/>
      <c r="AI57" s="248" t="str">
        <f t="shared" si="2"/>
        <v/>
      </c>
      <c r="AJ57" s="248"/>
      <c r="AK57" s="248"/>
      <c r="AL57" s="248"/>
      <c r="AM57" s="248"/>
      <c r="AN57" s="248"/>
    </row>
    <row r="58" spans="1:40" ht="12" customHeight="1">
      <c r="A58" s="26"/>
      <c r="B58" s="65"/>
      <c r="C58" s="215"/>
      <c r="D58" s="216"/>
      <c r="E58" s="215"/>
      <c r="F58" s="216"/>
      <c r="G58" s="353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5"/>
      <c r="T58" s="343"/>
      <c r="U58" s="344"/>
      <c r="V58" s="272"/>
      <c r="W58" s="273"/>
      <c r="X58" s="274"/>
      <c r="Y58" s="349"/>
      <c r="Z58" s="349"/>
      <c r="AA58" s="349"/>
      <c r="AB58" s="345" t="str">
        <f t="shared" si="0"/>
        <v/>
      </c>
      <c r="AC58" s="345"/>
      <c r="AD58" s="345"/>
      <c r="AE58" s="252"/>
      <c r="AF58" s="255" t="str">
        <f t="shared" si="1"/>
        <v/>
      </c>
      <c r="AG58" s="248"/>
      <c r="AH58" s="248"/>
      <c r="AI58" s="248" t="str">
        <f t="shared" si="2"/>
        <v/>
      </c>
      <c r="AJ58" s="248"/>
      <c r="AK58" s="248"/>
      <c r="AL58" s="248"/>
      <c r="AM58" s="248"/>
      <c r="AN58" s="248"/>
    </row>
    <row r="59" spans="1:40" ht="12" customHeight="1">
      <c r="A59" s="26"/>
      <c r="B59" s="65"/>
      <c r="C59" s="215"/>
      <c r="D59" s="216"/>
      <c r="E59" s="215"/>
      <c r="F59" s="216"/>
      <c r="G59" s="353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5"/>
      <c r="T59" s="343"/>
      <c r="U59" s="344"/>
      <c r="V59" s="272"/>
      <c r="W59" s="273"/>
      <c r="X59" s="274"/>
      <c r="Y59" s="349"/>
      <c r="Z59" s="349"/>
      <c r="AA59" s="349"/>
      <c r="AB59" s="345" t="str">
        <f t="shared" si="0"/>
        <v/>
      </c>
      <c r="AC59" s="345"/>
      <c r="AD59" s="345"/>
      <c r="AE59" s="252"/>
      <c r="AF59" s="255" t="str">
        <f t="shared" si="1"/>
        <v/>
      </c>
      <c r="AG59" s="248"/>
      <c r="AH59" s="248"/>
      <c r="AI59" s="248" t="str">
        <f t="shared" si="2"/>
        <v/>
      </c>
      <c r="AJ59" s="248"/>
      <c r="AK59" s="248"/>
      <c r="AL59" s="248"/>
      <c r="AM59" s="248"/>
      <c r="AN59" s="248"/>
    </row>
    <row r="60" spans="1:40" ht="12" customHeight="1">
      <c r="A60" s="26"/>
      <c r="B60" s="65"/>
      <c r="C60" s="215"/>
      <c r="D60" s="216"/>
      <c r="E60" s="215"/>
      <c r="F60" s="216"/>
      <c r="G60" s="353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5"/>
      <c r="T60" s="343"/>
      <c r="U60" s="344"/>
      <c r="V60" s="272"/>
      <c r="W60" s="273"/>
      <c r="X60" s="274"/>
      <c r="Y60" s="349"/>
      <c r="Z60" s="349"/>
      <c r="AA60" s="349"/>
      <c r="AB60" s="345" t="str">
        <f t="shared" si="0"/>
        <v/>
      </c>
      <c r="AC60" s="345"/>
      <c r="AD60" s="345"/>
      <c r="AE60" s="252"/>
      <c r="AF60" s="255" t="str">
        <f t="shared" si="1"/>
        <v/>
      </c>
      <c r="AG60" s="248"/>
      <c r="AH60" s="248"/>
      <c r="AI60" s="248" t="str">
        <f t="shared" si="2"/>
        <v/>
      </c>
      <c r="AJ60" s="248"/>
      <c r="AK60" s="248"/>
      <c r="AL60" s="248"/>
      <c r="AM60" s="248"/>
      <c r="AN60" s="248"/>
    </row>
    <row r="61" spans="1:40" ht="12" customHeight="1">
      <c r="A61" s="26"/>
      <c r="B61" s="65"/>
      <c r="C61" s="215"/>
      <c r="D61" s="216"/>
      <c r="E61" s="215"/>
      <c r="F61" s="216"/>
      <c r="G61" s="353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5"/>
      <c r="T61" s="343"/>
      <c r="U61" s="344"/>
      <c r="V61" s="272"/>
      <c r="W61" s="273"/>
      <c r="X61" s="274"/>
      <c r="Y61" s="349"/>
      <c r="Z61" s="349"/>
      <c r="AA61" s="349"/>
      <c r="AB61" s="345" t="str">
        <f t="shared" si="0"/>
        <v/>
      </c>
      <c r="AC61" s="345"/>
      <c r="AD61" s="345"/>
      <c r="AE61" s="252"/>
      <c r="AF61" s="255" t="str">
        <f t="shared" si="1"/>
        <v/>
      </c>
      <c r="AG61" s="248"/>
      <c r="AH61" s="248"/>
      <c r="AI61" s="248" t="str">
        <f t="shared" si="2"/>
        <v/>
      </c>
      <c r="AJ61" s="248"/>
      <c r="AK61" s="248"/>
      <c r="AL61" s="248"/>
      <c r="AM61" s="248"/>
      <c r="AN61" s="248"/>
    </row>
    <row r="62" spans="1:40" ht="12" customHeight="1">
      <c r="A62" s="26"/>
      <c r="B62" s="65"/>
      <c r="C62" s="215"/>
      <c r="D62" s="216"/>
      <c r="E62" s="215"/>
      <c r="F62" s="216"/>
      <c r="G62" s="353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5"/>
      <c r="T62" s="343"/>
      <c r="U62" s="344"/>
      <c r="V62" s="272"/>
      <c r="W62" s="273"/>
      <c r="X62" s="274"/>
      <c r="Y62" s="349"/>
      <c r="Z62" s="349"/>
      <c r="AA62" s="349"/>
      <c r="AB62" s="345" t="str">
        <f t="shared" ref="AB62:AB84" si="3">IF(T62="","",ROUND(V62*Y62,2))</f>
        <v/>
      </c>
      <c r="AC62" s="345"/>
      <c r="AD62" s="345"/>
      <c r="AE62" s="252"/>
      <c r="AF62" s="255" t="str">
        <f t="shared" ref="AF62:AF84" si="4">IF(T62="","",ROUND(Y62*(1+$AJ$18),2))</f>
        <v/>
      </c>
      <c r="AG62" s="248"/>
      <c r="AH62" s="248"/>
      <c r="AI62" s="248" t="str">
        <f t="shared" ref="AI62:AI84" si="5">IF(T62="","",ROUND(V62*AF62,2))</f>
        <v/>
      </c>
      <c r="AJ62" s="248"/>
      <c r="AK62" s="248"/>
      <c r="AL62" s="248"/>
      <c r="AM62" s="248"/>
      <c r="AN62" s="248"/>
    </row>
    <row r="63" spans="1:40" ht="12" customHeight="1">
      <c r="A63" s="26"/>
      <c r="B63" s="65"/>
      <c r="C63" s="215"/>
      <c r="D63" s="216"/>
      <c r="E63" s="215"/>
      <c r="F63" s="216"/>
      <c r="G63" s="353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5"/>
      <c r="T63" s="343"/>
      <c r="U63" s="344"/>
      <c r="V63" s="272"/>
      <c r="W63" s="273"/>
      <c r="X63" s="274"/>
      <c r="Y63" s="349"/>
      <c r="Z63" s="349"/>
      <c r="AA63" s="349"/>
      <c r="AB63" s="345" t="str">
        <f t="shared" si="3"/>
        <v/>
      </c>
      <c r="AC63" s="345"/>
      <c r="AD63" s="345"/>
      <c r="AE63" s="252"/>
      <c r="AF63" s="255" t="str">
        <f t="shared" si="4"/>
        <v/>
      </c>
      <c r="AG63" s="248"/>
      <c r="AH63" s="248"/>
      <c r="AI63" s="248" t="str">
        <f t="shared" si="5"/>
        <v/>
      </c>
      <c r="AJ63" s="248"/>
      <c r="AK63" s="248"/>
      <c r="AL63" s="248"/>
      <c r="AM63" s="248"/>
      <c r="AN63" s="248"/>
    </row>
    <row r="64" spans="1:40" ht="12" customHeight="1">
      <c r="A64" s="26"/>
      <c r="B64" s="65"/>
      <c r="C64" s="215"/>
      <c r="D64" s="216"/>
      <c r="E64" s="215"/>
      <c r="F64" s="216"/>
      <c r="G64" s="353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5"/>
      <c r="T64" s="343"/>
      <c r="U64" s="344"/>
      <c r="V64" s="272"/>
      <c r="W64" s="273"/>
      <c r="X64" s="274"/>
      <c r="Y64" s="349"/>
      <c r="Z64" s="349"/>
      <c r="AA64" s="349"/>
      <c r="AB64" s="345" t="str">
        <f t="shared" si="3"/>
        <v/>
      </c>
      <c r="AC64" s="345"/>
      <c r="AD64" s="345"/>
      <c r="AE64" s="252"/>
      <c r="AF64" s="255" t="str">
        <f t="shared" si="4"/>
        <v/>
      </c>
      <c r="AG64" s="248"/>
      <c r="AH64" s="248"/>
      <c r="AI64" s="248" t="str">
        <f t="shared" si="5"/>
        <v/>
      </c>
      <c r="AJ64" s="248"/>
      <c r="AK64" s="248"/>
      <c r="AL64" s="248"/>
      <c r="AM64" s="248"/>
      <c r="AN64" s="248"/>
    </row>
    <row r="65" spans="1:40" ht="12" customHeight="1">
      <c r="A65" s="26"/>
      <c r="B65" s="65"/>
      <c r="C65" s="215"/>
      <c r="D65" s="216"/>
      <c r="E65" s="215"/>
      <c r="F65" s="216"/>
      <c r="G65" s="353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5"/>
      <c r="T65" s="343"/>
      <c r="U65" s="344"/>
      <c r="V65" s="272"/>
      <c r="W65" s="273"/>
      <c r="X65" s="274"/>
      <c r="Y65" s="349"/>
      <c r="Z65" s="349"/>
      <c r="AA65" s="349"/>
      <c r="AB65" s="345" t="str">
        <f t="shared" si="3"/>
        <v/>
      </c>
      <c r="AC65" s="345"/>
      <c r="AD65" s="345"/>
      <c r="AE65" s="252"/>
      <c r="AF65" s="255" t="str">
        <f t="shared" si="4"/>
        <v/>
      </c>
      <c r="AG65" s="248"/>
      <c r="AH65" s="248"/>
      <c r="AI65" s="248" t="str">
        <f t="shared" si="5"/>
        <v/>
      </c>
      <c r="AJ65" s="248"/>
      <c r="AK65" s="248"/>
      <c r="AL65" s="248"/>
      <c r="AM65" s="248"/>
      <c r="AN65" s="248"/>
    </row>
    <row r="66" spans="1:40" ht="12" customHeight="1">
      <c r="A66" s="26"/>
      <c r="B66" s="65"/>
      <c r="C66" s="215"/>
      <c r="D66" s="216"/>
      <c r="E66" s="215"/>
      <c r="F66" s="216"/>
      <c r="G66" s="353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5"/>
      <c r="T66" s="343"/>
      <c r="U66" s="344"/>
      <c r="V66" s="272"/>
      <c r="W66" s="273"/>
      <c r="X66" s="274"/>
      <c r="Y66" s="349"/>
      <c r="Z66" s="349"/>
      <c r="AA66" s="349"/>
      <c r="AB66" s="345" t="str">
        <f t="shared" si="3"/>
        <v/>
      </c>
      <c r="AC66" s="345"/>
      <c r="AD66" s="345"/>
      <c r="AE66" s="252"/>
      <c r="AF66" s="255" t="str">
        <f t="shared" si="4"/>
        <v/>
      </c>
      <c r="AG66" s="248"/>
      <c r="AH66" s="248"/>
      <c r="AI66" s="248" t="str">
        <f t="shared" si="5"/>
        <v/>
      </c>
      <c r="AJ66" s="248"/>
      <c r="AK66" s="248"/>
      <c r="AL66" s="248"/>
      <c r="AM66" s="248"/>
      <c r="AN66" s="248"/>
    </row>
    <row r="67" spans="1:40" ht="12" customHeight="1">
      <c r="A67" s="26"/>
      <c r="B67" s="65"/>
      <c r="C67" s="215"/>
      <c r="D67" s="216"/>
      <c r="E67" s="215"/>
      <c r="F67" s="216"/>
      <c r="G67" s="353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5"/>
      <c r="T67" s="343"/>
      <c r="U67" s="344"/>
      <c r="V67" s="272"/>
      <c r="W67" s="273"/>
      <c r="X67" s="274"/>
      <c r="Y67" s="349"/>
      <c r="Z67" s="349"/>
      <c r="AA67" s="349"/>
      <c r="AB67" s="345" t="str">
        <f t="shared" si="3"/>
        <v/>
      </c>
      <c r="AC67" s="345"/>
      <c r="AD67" s="345"/>
      <c r="AE67" s="252"/>
      <c r="AF67" s="255" t="str">
        <f t="shared" si="4"/>
        <v/>
      </c>
      <c r="AG67" s="248"/>
      <c r="AH67" s="248"/>
      <c r="AI67" s="248" t="str">
        <f t="shared" si="5"/>
        <v/>
      </c>
      <c r="AJ67" s="248"/>
      <c r="AK67" s="248"/>
      <c r="AL67" s="248"/>
      <c r="AM67" s="248"/>
      <c r="AN67" s="248"/>
    </row>
    <row r="68" spans="1:40" ht="12" customHeight="1">
      <c r="A68" s="26"/>
      <c r="B68" s="65"/>
      <c r="C68" s="215"/>
      <c r="D68" s="216"/>
      <c r="E68" s="215"/>
      <c r="F68" s="216"/>
      <c r="G68" s="353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5"/>
      <c r="T68" s="343"/>
      <c r="U68" s="344"/>
      <c r="V68" s="272"/>
      <c r="W68" s="273"/>
      <c r="X68" s="274"/>
      <c r="Y68" s="349"/>
      <c r="Z68" s="349"/>
      <c r="AA68" s="349"/>
      <c r="AB68" s="345" t="str">
        <f t="shared" si="3"/>
        <v/>
      </c>
      <c r="AC68" s="345"/>
      <c r="AD68" s="345"/>
      <c r="AE68" s="252"/>
      <c r="AF68" s="255" t="str">
        <f t="shared" si="4"/>
        <v/>
      </c>
      <c r="AG68" s="248"/>
      <c r="AH68" s="248"/>
      <c r="AI68" s="248" t="str">
        <f t="shared" si="5"/>
        <v/>
      </c>
      <c r="AJ68" s="248"/>
      <c r="AK68" s="248"/>
      <c r="AL68" s="248"/>
      <c r="AM68" s="248"/>
      <c r="AN68" s="248"/>
    </row>
    <row r="69" spans="1:40" ht="12" customHeight="1">
      <c r="A69" s="26"/>
      <c r="B69" s="65"/>
      <c r="C69" s="215"/>
      <c r="D69" s="216"/>
      <c r="E69" s="215"/>
      <c r="F69" s="216"/>
      <c r="G69" s="353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5"/>
      <c r="T69" s="343"/>
      <c r="U69" s="344"/>
      <c r="V69" s="272"/>
      <c r="W69" s="273"/>
      <c r="X69" s="274"/>
      <c r="Y69" s="349"/>
      <c r="Z69" s="349"/>
      <c r="AA69" s="349"/>
      <c r="AB69" s="345" t="str">
        <f t="shared" si="3"/>
        <v/>
      </c>
      <c r="AC69" s="345"/>
      <c r="AD69" s="345"/>
      <c r="AE69" s="252"/>
      <c r="AF69" s="255" t="str">
        <f t="shared" si="4"/>
        <v/>
      </c>
      <c r="AG69" s="248"/>
      <c r="AH69" s="248"/>
      <c r="AI69" s="248" t="str">
        <f t="shared" si="5"/>
        <v/>
      </c>
      <c r="AJ69" s="248"/>
      <c r="AK69" s="248"/>
      <c r="AL69" s="248"/>
      <c r="AM69" s="248"/>
      <c r="AN69" s="248"/>
    </row>
    <row r="70" spans="1:40" ht="12" customHeight="1">
      <c r="A70" s="26"/>
      <c r="B70" s="65"/>
      <c r="C70" s="215"/>
      <c r="D70" s="216"/>
      <c r="E70" s="215"/>
      <c r="F70" s="216"/>
      <c r="G70" s="353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5"/>
      <c r="T70" s="343"/>
      <c r="U70" s="344"/>
      <c r="V70" s="272"/>
      <c r="W70" s="273"/>
      <c r="X70" s="274"/>
      <c r="Y70" s="349"/>
      <c r="Z70" s="349"/>
      <c r="AA70" s="349"/>
      <c r="AB70" s="345" t="str">
        <f t="shared" si="3"/>
        <v/>
      </c>
      <c r="AC70" s="345"/>
      <c r="AD70" s="345"/>
      <c r="AE70" s="252"/>
      <c r="AF70" s="255" t="str">
        <f t="shared" si="4"/>
        <v/>
      </c>
      <c r="AG70" s="248"/>
      <c r="AH70" s="248"/>
      <c r="AI70" s="248" t="str">
        <f t="shared" si="5"/>
        <v/>
      </c>
      <c r="AJ70" s="248"/>
      <c r="AK70" s="248"/>
      <c r="AL70" s="248"/>
      <c r="AM70" s="248"/>
      <c r="AN70" s="248"/>
    </row>
    <row r="71" spans="1:40" ht="12" customHeight="1">
      <c r="A71" s="26"/>
      <c r="B71" s="65"/>
      <c r="C71" s="215"/>
      <c r="D71" s="216"/>
      <c r="E71" s="215"/>
      <c r="F71" s="216"/>
      <c r="G71" s="353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5"/>
      <c r="T71" s="343"/>
      <c r="U71" s="344"/>
      <c r="V71" s="272"/>
      <c r="W71" s="273"/>
      <c r="X71" s="274"/>
      <c r="Y71" s="349"/>
      <c r="Z71" s="349"/>
      <c r="AA71" s="349"/>
      <c r="AB71" s="345" t="str">
        <f t="shared" si="3"/>
        <v/>
      </c>
      <c r="AC71" s="345"/>
      <c r="AD71" s="345"/>
      <c r="AE71" s="252"/>
      <c r="AF71" s="255" t="str">
        <f t="shared" si="4"/>
        <v/>
      </c>
      <c r="AG71" s="248"/>
      <c r="AH71" s="248"/>
      <c r="AI71" s="248" t="str">
        <f t="shared" si="5"/>
        <v/>
      </c>
      <c r="AJ71" s="248"/>
      <c r="AK71" s="248"/>
      <c r="AL71" s="248"/>
      <c r="AM71" s="248"/>
      <c r="AN71" s="248"/>
    </row>
    <row r="72" spans="1:40" ht="12" customHeight="1">
      <c r="A72" s="26"/>
      <c r="B72" s="65"/>
      <c r="C72" s="215"/>
      <c r="D72" s="216"/>
      <c r="E72" s="215"/>
      <c r="F72" s="216"/>
      <c r="G72" s="353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5"/>
      <c r="T72" s="343"/>
      <c r="U72" s="344"/>
      <c r="V72" s="272"/>
      <c r="W72" s="273"/>
      <c r="X72" s="274"/>
      <c r="Y72" s="349"/>
      <c r="Z72" s="349"/>
      <c r="AA72" s="349"/>
      <c r="AB72" s="345" t="str">
        <f t="shared" si="3"/>
        <v/>
      </c>
      <c r="AC72" s="345"/>
      <c r="AD72" s="345"/>
      <c r="AE72" s="252"/>
      <c r="AF72" s="255" t="str">
        <f t="shared" si="4"/>
        <v/>
      </c>
      <c r="AG72" s="248"/>
      <c r="AH72" s="248"/>
      <c r="AI72" s="248" t="str">
        <f t="shared" si="5"/>
        <v/>
      </c>
      <c r="AJ72" s="248"/>
      <c r="AK72" s="248"/>
      <c r="AL72" s="248"/>
      <c r="AM72" s="248"/>
      <c r="AN72" s="248"/>
    </row>
    <row r="73" spans="1:40" ht="12" customHeight="1">
      <c r="A73" s="26"/>
      <c r="B73" s="65"/>
      <c r="C73" s="215"/>
      <c r="D73" s="216"/>
      <c r="E73" s="215"/>
      <c r="F73" s="216"/>
      <c r="G73" s="353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5"/>
      <c r="T73" s="343"/>
      <c r="U73" s="344"/>
      <c r="V73" s="272"/>
      <c r="W73" s="273"/>
      <c r="X73" s="274"/>
      <c r="Y73" s="349"/>
      <c r="Z73" s="349"/>
      <c r="AA73" s="349"/>
      <c r="AB73" s="345" t="str">
        <f t="shared" si="3"/>
        <v/>
      </c>
      <c r="AC73" s="345"/>
      <c r="AD73" s="345"/>
      <c r="AE73" s="252"/>
      <c r="AF73" s="255" t="str">
        <f t="shared" si="4"/>
        <v/>
      </c>
      <c r="AG73" s="248"/>
      <c r="AH73" s="248"/>
      <c r="AI73" s="248" t="str">
        <f t="shared" si="5"/>
        <v/>
      </c>
      <c r="AJ73" s="248"/>
      <c r="AK73" s="248"/>
      <c r="AL73" s="248"/>
      <c r="AM73" s="248"/>
      <c r="AN73" s="248"/>
    </row>
    <row r="74" spans="1:40" ht="12" customHeight="1">
      <c r="A74" s="26"/>
      <c r="B74" s="65"/>
      <c r="C74" s="215"/>
      <c r="D74" s="216"/>
      <c r="E74" s="215"/>
      <c r="F74" s="216"/>
      <c r="G74" s="353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5"/>
      <c r="T74" s="343"/>
      <c r="U74" s="344"/>
      <c r="V74" s="272"/>
      <c r="W74" s="273"/>
      <c r="X74" s="274"/>
      <c r="Y74" s="349"/>
      <c r="Z74" s="349"/>
      <c r="AA74" s="349"/>
      <c r="AB74" s="345" t="str">
        <f t="shared" si="3"/>
        <v/>
      </c>
      <c r="AC74" s="345"/>
      <c r="AD74" s="345"/>
      <c r="AE74" s="252"/>
      <c r="AF74" s="255" t="str">
        <f t="shared" si="4"/>
        <v/>
      </c>
      <c r="AG74" s="248"/>
      <c r="AH74" s="248"/>
      <c r="AI74" s="248" t="str">
        <f t="shared" si="5"/>
        <v/>
      </c>
      <c r="AJ74" s="248"/>
      <c r="AK74" s="248"/>
      <c r="AL74" s="248"/>
      <c r="AM74" s="248"/>
      <c r="AN74" s="248"/>
    </row>
    <row r="75" spans="1:40" ht="12" customHeight="1">
      <c r="A75" s="26"/>
      <c r="B75" s="65"/>
      <c r="C75" s="215"/>
      <c r="D75" s="216"/>
      <c r="E75" s="215"/>
      <c r="F75" s="216"/>
      <c r="G75" s="353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5"/>
      <c r="T75" s="343"/>
      <c r="U75" s="344"/>
      <c r="V75" s="272"/>
      <c r="W75" s="273"/>
      <c r="X75" s="274"/>
      <c r="Y75" s="349"/>
      <c r="Z75" s="349"/>
      <c r="AA75" s="349"/>
      <c r="AB75" s="345" t="str">
        <f t="shared" si="3"/>
        <v/>
      </c>
      <c r="AC75" s="345"/>
      <c r="AD75" s="345"/>
      <c r="AE75" s="252"/>
      <c r="AF75" s="255" t="str">
        <f t="shared" si="4"/>
        <v/>
      </c>
      <c r="AG75" s="248"/>
      <c r="AH75" s="248"/>
      <c r="AI75" s="248" t="str">
        <f t="shared" si="5"/>
        <v/>
      </c>
      <c r="AJ75" s="248"/>
      <c r="AK75" s="248"/>
      <c r="AL75" s="248"/>
      <c r="AM75" s="248"/>
      <c r="AN75" s="248"/>
    </row>
    <row r="76" spans="1:40" ht="12" customHeight="1">
      <c r="A76" s="26"/>
      <c r="B76" s="65"/>
      <c r="C76" s="215"/>
      <c r="D76" s="216"/>
      <c r="E76" s="215"/>
      <c r="F76" s="216"/>
      <c r="G76" s="353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5"/>
      <c r="T76" s="343"/>
      <c r="U76" s="344"/>
      <c r="V76" s="272"/>
      <c r="W76" s="273"/>
      <c r="X76" s="274"/>
      <c r="Y76" s="349"/>
      <c r="Z76" s="349"/>
      <c r="AA76" s="349"/>
      <c r="AB76" s="345" t="str">
        <f t="shared" si="3"/>
        <v/>
      </c>
      <c r="AC76" s="345"/>
      <c r="AD76" s="345"/>
      <c r="AE76" s="252"/>
      <c r="AF76" s="255" t="str">
        <f t="shared" si="4"/>
        <v/>
      </c>
      <c r="AG76" s="248"/>
      <c r="AH76" s="248"/>
      <c r="AI76" s="248" t="str">
        <f t="shared" si="5"/>
        <v/>
      </c>
      <c r="AJ76" s="248"/>
      <c r="AK76" s="248"/>
      <c r="AL76" s="248"/>
      <c r="AM76" s="248"/>
      <c r="AN76" s="248"/>
    </row>
    <row r="77" spans="1:40" ht="12" customHeight="1">
      <c r="A77" s="26"/>
      <c r="B77" s="65"/>
      <c r="C77" s="215"/>
      <c r="D77" s="216"/>
      <c r="E77" s="215"/>
      <c r="F77" s="216"/>
      <c r="G77" s="353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5"/>
      <c r="T77" s="343"/>
      <c r="U77" s="344"/>
      <c r="V77" s="272"/>
      <c r="W77" s="273"/>
      <c r="X77" s="274"/>
      <c r="Y77" s="349"/>
      <c r="Z77" s="349"/>
      <c r="AA77" s="349"/>
      <c r="AB77" s="345" t="str">
        <f t="shared" si="3"/>
        <v/>
      </c>
      <c r="AC77" s="345"/>
      <c r="AD77" s="345"/>
      <c r="AE77" s="252"/>
      <c r="AF77" s="255" t="str">
        <f t="shared" si="4"/>
        <v/>
      </c>
      <c r="AG77" s="248"/>
      <c r="AH77" s="248"/>
      <c r="AI77" s="248" t="str">
        <f t="shared" si="5"/>
        <v/>
      </c>
      <c r="AJ77" s="248"/>
      <c r="AK77" s="248"/>
      <c r="AL77" s="248"/>
      <c r="AM77" s="248"/>
      <c r="AN77" s="248"/>
    </row>
    <row r="78" spans="1:40" ht="12" customHeight="1">
      <c r="A78" s="26"/>
      <c r="B78" s="65"/>
      <c r="C78" s="215"/>
      <c r="D78" s="216"/>
      <c r="E78" s="215"/>
      <c r="F78" s="216"/>
      <c r="G78" s="353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5"/>
      <c r="T78" s="343"/>
      <c r="U78" s="344"/>
      <c r="V78" s="272"/>
      <c r="W78" s="273"/>
      <c r="X78" s="274"/>
      <c r="Y78" s="349"/>
      <c r="Z78" s="349"/>
      <c r="AA78" s="349"/>
      <c r="AB78" s="345" t="str">
        <f t="shared" si="3"/>
        <v/>
      </c>
      <c r="AC78" s="345"/>
      <c r="AD78" s="345"/>
      <c r="AE78" s="252"/>
      <c r="AF78" s="255" t="str">
        <f t="shared" si="4"/>
        <v/>
      </c>
      <c r="AG78" s="248"/>
      <c r="AH78" s="248"/>
      <c r="AI78" s="248" t="str">
        <f t="shared" si="5"/>
        <v/>
      </c>
      <c r="AJ78" s="248"/>
      <c r="AK78" s="248"/>
      <c r="AL78" s="248"/>
      <c r="AM78" s="248"/>
      <c r="AN78" s="248"/>
    </row>
    <row r="79" spans="1:40" ht="12" customHeight="1">
      <c r="A79" s="26"/>
      <c r="B79" s="65"/>
      <c r="C79" s="215"/>
      <c r="D79" s="216"/>
      <c r="E79" s="215"/>
      <c r="F79" s="216"/>
      <c r="G79" s="353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5"/>
      <c r="T79" s="343"/>
      <c r="U79" s="344"/>
      <c r="V79" s="272"/>
      <c r="W79" s="273"/>
      <c r="X79" s="274"/>
      <c r="Y79" s="349"/>
      <c r="Z79" s="349"/>
      <c r="AA79" s="349"/>
      <c r="AB79" s="345" t="str">
        <f t="shared" si="3"/>
        <v/>
      </c>
      <c r="AC79" s="345"/>
      <c r="AD79" s="345"/>
      <c r="AE79" s="252"/>
      <c r="AF79" s="255" t="str">
        <f t="shared" si="4"/>
        <v/>
      </c>
      <c r="AG79" s="248"/>
      <c r="AH79" s="248"/>
      <c r="AI79" s="248" t="str">
        <f t="shared" si="5"/>
        <v/>
      </c>
      <c r="AJ79" s="248"/>
      <c r="AK79" s="248"/>
      <c r="AL79" s="248"/>
      <c r="AM79" s="248"/>
      <c r="AN79" s="248"/>
    </row>
    <row r="80" spans="1:40" ht="12" customHeight="1">
      <c r="A80" s="26"/>
      <c r="B80" s="65"/>
      <c r="C80" s="215"/>
      <c r="D80" s="216"/>
      <c r="E80" s="215"/>
      <c r="F80" s="216"/>
      <c r="G80" s="353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5"/>
      <c r="T80" s="343"/>
      <c r="U80" s="344"/>
      <c r="V80" s="272"/>
      <c r="W80" s="273"/>
      <c r="X80" s="274"/>
      <c r="Y80" s="349"/>
      <c r="Z80" s="349"/>
      <c r="AA80" s="349"/>
      <c r="AB80" s="345" t="str">
        <f t="shared" si="3"/>
        <v/>
      </c>
      <c r="AC80" s="345"/>
      <c r="AD80" s="345"/>
      <c r="AE80" s="252"/>
      <c r="AF80" s="255" t="str">
        <f t="shared" si="4"/>
        <v/>
      </c>
      <c r="AG80" s="248"/>
      <c r="AH80" s="248"/>
      <c r="AI80" s="248" t="str">
        <f t="shared" si="5"/>
        <v/>
      </c>
      <c r="AJ80" s="248"/>
      <c r="AK80" s="248"/>
      <c r="AL80" s="248"/>
      <c r="AM80" s="248"/>
      <c r="AN80" s="248"/>
    </row>
    <row r="81" spans="1:48" ht="12" customHeight="1">
      <c r="A81" s="26"/>
      <c r="B81" s="65"/>
      <c r="C81" s="215"/>
      <c r="D81" s="216"/>
      <c r="E81" s="215"/>
      <c r="F81" s="216"/>
      <c r="G81" s="353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5"/>
      <c r="T81" s="343"/>
      <c r="U81" s="344"/>
      <c r="V81" s="272"/>
      <c r="W81" s="273"/>
      <c r="X81" s="274"/>
      <c r="Y81" s="349"/>
      <c r="Z81" s="349"/>
      <c r="AA81" s="349"/>
      <c r="AB81" s="345" t="str">
        <f t="shared" si="3"/>
        <v/>
      </c>
      <c r="AC81" s="345"/>
      <c r="AD81" s="345"/>
      <c r="AE81" s="252"/>
      <c r="AF81" s="255" t="str">
        <f t="shared" si="4"/>
        <v/>
      </c>
      <c r="AG81" s="248"/>
      <c r="AH81" s="248"/>
      <c r="AI81" s="248" t="str">
        <f t="shared" si="5"/>
        <v/>
      </c>
      <c r="AJ81" s="248"/>
      <c r="AK81" s="248"/>
      <c r="AL81" s="248"/>
      <c r="AM81" s="248"/>
      <c r="AN81" s="248"/>
    </row>
    <row r="82" spans="1:48" ht="12" customHeight="1">
      <c r="A82" s="26"/>
      <c r="B82" s="65"/>
      <c r="C82" s="215"/>
      <c r="D82" s="216"/>
      <c r="E82" s="215"/>
      <c r="F82" s="216"/>
      <c r="G82" s="353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5"/>
      <c r="T82" s="343"/>
      <c r="U82" s="344"/>
      <c r="V82" s="272"/>
      <c r="W82" s="273"/>
      <c r="X82" s="274"/>
      <c r="Y82" s="349"/>
      <c r="Z82" s="349"/>
      <c r="AA82" s="349"/>
      <c r="AB82" s="345" t="str">
        <f t="shared" si="3"/>
        <v/>
      </c>
      <c r="AC82" s="345"/>
      <c r="AD82" s="345"/>
      <c r="AE82" s="252"/>
      <c r="AF82" s="255" t="str">
        <f t="shared" si="4"/>
        <v/>
      </c>
      <c r="AG82" s="248"/>
      <c r="AH82" s="248"/>
      <c r="AI82" s="248" t="str">
        <f t="shared" si="5"/>
        <v/>
      </c>
      <c r="AJ82" s="248"/>
      <c r="AK82" s="248"/>
      <c r="AL82" s="248"/>
      <c r="AM82" s="248"/>
      <c r="AN82" s="248"/>
    </row>
    <row r="83" spans="1:48" ht="12" customHeight="1">
      <c r="A83" s="26"/>
      <c r="B83" s="65"/>
      <c r="C83" s="215"/>
      <c r="D83" s="216"/>
      <c r="E83" s="215"/>
      <c r="F83" s="216"/>
      <c r="G83" s="353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5"/>
      <c r="T83" s="343"/>
      <c r="U83" s="344"/>
      <c r="V83" s="272"/>
      <c r="W83" s="273"/>
      <c r="X83" s="274"/>
      <c r="Y83" s="349"/>
      <c r="Z83" s="349"/>
      <c r="AA83" s="349"/>
      <c r="AB83" s="345" t="str">
        <f t="shared" si="3"/>
        <v/>
      </c>
      <c r="AC83" s="345"/>
      <c r="AD83" s="345"/>
      <c r="AE83" s="252"/>
      <c r="AF83" s="255" t="str">
        <f t="shared" si="4"/>
        <v/>
      </c>
      <c r="AG83" s="248"/>
      <c r="AH83" s="248"/>
      <c r="AI83" s="248" t="str">
        <f t="shared" si="5"/>
        <v/>
      </c>
      <c r="AJ83" s="248"/>
      <c r="AK83" s="248"/>
      <c r="AL83" s="248"/>
      <c r="AM83" s="248"/>
      <c r="AN83" s="248"/>
    </row>
    <row r="84" spans="1:48" ht="12" customHeight="1">
      <c r="A84" s="26"/>
      <c r="B84" s="66"/>
      <c r="C84" s="215"/>
      <c r="D84" s="216"/>
      <c r="E84" s="215"/>
      <c r="F84" s="216"/>
      <c r="G84" s="353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5"/>
      <c r="T84" s="343"/>
      <c r="U84" s="344"/>
      <c r="V84" s="272"/>
      <c r="W84" s="273"/>
      <c r="X84" s="274"/>
      <c r="Y84" s="350"/>
      <c r="Z84" s="350"/>
      <c r="AA84" s="350"/>
      <c r="AB84" s="346" t="str">
        <f t="shared" si="3"/>
        <v/>
      </c>
      <c r="AC84" s="346"/>
      <c r="AD84" s="346"/>
      <c r="AE84" s="347"/>
      <c r="AF84" s="255" t="str">
        <f t="shared" si="4"/>
        <v/>
      </c>
      <c r="AG84" s="248"/>
      <c r="AH84" s="248"/>
      <c r="AI84" s="348" t="str">
        <f t="shared" si="5"/>
        <v/>
      </c>
      <c r="AJ84" s="348"/>
      <c r="AK84" s="348"/>
      <c r="AL84" s="348"/>
      <c r="AM84" s="348"/>
      <c r="AN84" s="348"/>
    </row>
    <row r="85" spans="1:48" ht="12" customHeight="1">
      <c r="A85" s="26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61" t="s">
        <v>33</v>
      </c>
      <c r="Y85" s="351" t="s">
        <v>34</v>
      </c>
      <c r="Z85" s="275"/>
      <c r="AA85" s="275"/>
      <c r="AB85" s="275">
        <f>SUM(AB30:AE84)</f>
        <v>0</v>
      </c>
      <c r="AC85" s="275"/>
      <c r="AD85" s="275"/>
      <c r="AE85" s="276"/>
      <c r="AF85" s="277" t="s">
        <v>35</v>
      </c>
      <c r="AG85" s="278"/>
      <c r="AH85" s="278"/>
      <c r="AI85" s="278">
        <f>SUM(AI30:AN84)</f>
        <v>0</v>
      </c>
      <c r="AJ85" s="278"/>
      <c r="AK85" s="278"/>
      <c r="AL85" s="278"/>
      <c r="AM85" s="278"/>
      <c r="AN85" s="278"/>
    </row>
    <row r="86" spans="1:48" ht="12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8" ht="12" customHeight="1">
      <c r="A87" s="26"/>
      <c r="B87" s="26"/>
      <c r="C87" s="26"/>
      <c r="D87" s="26"/>
      <c r="E87" s="26"/>
      <c r="F87" s="279" t="s">
        <v>48</v>
      </c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6"/>
    </row>
    <row r="88" spans="1:48" ht="12" customHeight="1">
      <c r="A88" s="26"/>
      <c r="B88" s="26"/>
      <c r="C88" s="26"/>
      <c r="D88" s="26"/>
      <c r="E88" s="26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6"/>
    </row>
    <row r="89" spans="1:48" ht="12" customHeight="1">
      <c r="A89" s="26"/>
      <c r="B89" s="26"/>
      <c r="C89" s="26"/>
      <c r="D89" s="26"/>
      <c r="E89" s="26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6"/>
    </row>
    <row r="90" spans="1:48" s="4" customFormat="1" ht="12.75">
      <c r="A90" s="26"/>
      <c r="B90" s="26"/>
      <c r="C90" s="26"/>
      <c r="D90" s="26"/>
      <c r="E90" s="26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6"/>
      <c r="AV90" s="17"/>
    </row>
    <row r="91" spans="1:48" s="28" customFormat="1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V91" s="29"/>
    </row>
    <row r="92" spans="1:48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8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8" ht="12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8" ht="6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8" ht="12" customHeight="1">
      <c r="A96" s="26"/>
      <c r="B96" s="26"/>
      <c r="C96" s="26"/>
      <c r="D96" s="26"/>
      <c r="E96" s="26"/>
      <c r="F96" s="26" t="s">
        <v>7</v>
      </c>
      <c r="G96" s="26"/>
      <c r="H96" s="26"/>
      <c r="I96" s="26"/>
      <c r="J96" s="26"/>
      <c r="K96" s="26"/>
      <c r="L96" s="26"/>
      <c r="M96" s="26"/>
      <c r="N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6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2" customHeight="1">
      <c r="A98" s="26"/>
      <c r="B98" s="26"/>
      <c r="C98" s="26"/>
      <c r="D98" s="26"/>
      <c r="E98" s="26"/>
      <c r="F98" s="26" t="s">
        <v>13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6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1:40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</sheetData>
  <sheetProtection insertRows="0" selectLockedCells="1"/>
  <mergeCells count="545">
    <mergeCell ref="K25:P25"/>
    <mergeCell ref="C82:D82"/>
    <mergeCell ref="C76:D76"/>
    <mergeCell ref="C77:D77"/>
    <mergeCell ref="C70:D70"/>
    <mergeCell ref="C71:D71"/>
    <mergeCell ref="C72:D72"/>
    <mergeCell ref="C73:D73"/>
    <mergeCell ref="C55:D55"/>
    <mergeCell ref="C56:D56"/>
    <mergeCell ref="C49:D49"/>
    <mergeCell ref="C50:D50"/>
    <mergeCell ref="C51:D51"/>
    <mergeCell ref="C52:D52"/>
    <mergeCell ref="C45:D45"/>
    <mergeCell ref="C46:D46"/>
    <mergeCell ref="C47:D47"/>
    <mergeCell ref="C48:D48"/>
    <mergeCell ref="C41:D41"/>
    <mergeCell ref="C42:D42"/>
    <mergeCell ref="C43:D43"/>
    <mergeCell ref="C44:D44"/>
    <mergeCell ref="E69:F69"/>
    <mergeCell ref="E70:F70"/>
    <mergeCell ref="C83:D83"/>
    <mergeCell ref="C84:D84"/>
    <mergeCell ref="C35:D35"/>
    <mergeCell ref="C78:D78"/>
    <mergeCell ref="C79:D79"/>
    <mergeCell ref="C80:D80"/>
    <mergeCell ref="C81:D81"/>
    <mergeCell ref="C74:D74"/>
    <mergeCell ref="C75:D75"/>
    <mergeCell ref="C69:D69"/>
    <mergeCell ref="C65:D65"/>
    <mergeCell ref="C66:D66"/>
    <mergeCell ref="C67:D67"/>
    <mergeCell ref="C68:D68"/>
    <mergeCell ref="C61:D61"/>
    <mergeCell ref="C62:D62"/>
    <mergeCell ref="C63:D63"/>
    <mergeCell ref="C64:D64"/>
    <mergeCell ref="C57:D57"/>
    <mergeCell ref="C58:D58"/>
    <mergeCell ref="C59:D59"/>
    <mergeCell ref="C60:D60"/>
    <mergeCell ref="C53:D53"/>
    <mergeCell ref="C54:D54"/>
    <mergeCell ref="E83:F83"/>
    <mergeCell ref="E84:F84"/>
    <mergeCell ref="E71:F71"/>
    <mergeCell ref="E72:F72"/>
    <mergeCell ref="E73:F73"/>
    <mergeCell ref="E74:F74"/>
    <mergeCell ref="C32:D32"/>
    <mergeCell ref="C33:D33"/>
    <mergeCell ref="C34:D34"/>
    <mergeCell ref="C36:D36"/>
    <mergeCell ref="C37:D37"/>
    <mergeCell ref="C38:D38"/>
    <mergeCell ref="C39:D39"/>
    <mergeCell ref="C40:D40"/>
    <mergeCell ref="E79:F79"/>
    <mergeCell ref="E80:F80"/>
    <mergeCell ref="E81:F81"/>
    <mergeCell ref="E82:F82"/>
    <mergeCell ref="E75:F75"/>
    <mergeCell ref="E76:F76"/>
    <mergeCell ref="E77:F77"/>
    <mergeCell ref="E78:F78"/>
    <mergeCell ref="E67:F67"/>
    <mergeCell ref="E68:F68"/>
    <mergeCell ref="E63:F63"/>
    <mergeCell ref="E64:F64"/>
    <mergeCell ref="E65:F65"/>
    <mergeCell ref="E66:F66"/>
    <mergeCell ref="E59:F59"/>
    <mergeCell ref="E60:F60"/>
    <mergeCell ref="E61:F61"/>
    <mergeCell ref="E62:F62"/>
    <mergeCell ref="E55:F55"/>
    <mergeCell ref="E56:F56"/>
    <mergeCell ref="E57:F57"/>
    <mergeCell ref="E58:F58"/>
    <mergeCell ref="E51:F51"/>
    <mergeCell ref="E52:F52"/>
    <mergeCell ref="E53:F53"/>
    <mergeCell ref="E54:F54"/>
    <mergeCell ref="E47:F47"/>
    <mergeCell ref="E48:F48"/>
    <mergeCell ref="E49:F49"/>
    <mergeCell ref="E50:F50"/>
    <mergeCell ref="E43:F43"/>
    <mergeCell ref="E44:F44"/>
    <mergeCell ref="E45:F45"/>
    <mergeCell ref="E46:F46"/>
    <mergeCell ref="E39:F39"/>
    <mergeCell ref="E40:F40"/>
    <mergeCell ref="E41:F41"/>
    <mergeCell ref="E42:F42"/>
    <mergeCell ref="E36:F36"/>
    <mergeCell ref="E37:F37"/>
    <mergeCell ref="E35:F35"/>
    <mergeCell ref="E38:F38"/>
    <mergeCell ref="G84:S84"/>
    <mergeCell ref="G80:S80"/>
    <mergeCell ref="G81:S81"/>
    <mergeCell ref="G72:S72"/>
    <mergeCell ref="G73:S73"/>
    <mergeCell ref="G74:S74"/>
    <mergeCell ref="G75:S75"/>
    <mergeCell ref="G82:S82"/>
    <mergeCell ref="G83:S83"/>
    <mergeCell ref="G76:S76"/>
    <mergeCell ref="G77:S77"/>
    <mergeCell ref="G78:S78"/>
    <mergeCell ref="G79:S79"/>
    <mergeCell ref="G68:S68"/>
    <mergeCell ref="G69:S69"/>
    <mergeCell ref="G70:S70"/>
    <mergeCell ref="B27:B29"/>
    <mergeCell ref="E28:F28"/>
    <mergeCell ref="C30:D30"/>
    <mergeCell ref="E30:F30"/>
    <mergeCell ref="C31:D31"/>
    <mergeCell ref="E31:F31"/>
    <mergeCell ref="E32:F32"/>
    <mergeCell ref="E33:F33"/>
    <mergeCell ref="E34:F34"/>
    <mergeCell ref="G71:S71"/>
    <mergeCell ref="G64:S64"/>
    <mergeCell ref="G65:S65"/>
    <mergeCell ref="G66:S66"/>
    <mergeCell ref="G67:S67"/>
    <mergeCell ref="G60:S60"/>
    <mergeCell ref="G61:S61"/>
    <mergeCell ref="G62:S62"/>
    <mergeCell ref="G63:S63"/>
    <mergeCell ref="G56:S56"/>
    <mergeCell ref="G57:S57"/>
    <mergeCell ref="G58:S58"/>
    <mergeCell ref="G59:S59"/>
    <mergeCell ref="G52:S52"/>
    <mergeCell ref="G53:S53"/>
    <mergeCell ref="G54:S54"/>
    <mergeCell ref="G55:S55"/>
    <mergeCell ref="G48:S48"/>
    <mergeCell ref="G49:S49"/>
    <mergeCell ref="G50:S50"/>
    <mergeCell ref="G51:S51"/>
    <mergeCell ref="G47:S47"/>
    <mergeCell ref="G38:S38"/>
    <mergeCell ref="G39:S39"/>
    <mergeCell ref="G40:S40"/>
    <mergeCell ref="G41:S41"/>
    <mergeCell ref="G42:S42"/>
    <mergeCell ref="G43:S43"/>
    <mergeCell ref="G44:S44"/>
    <mergeCell ref="G34:S34"/>
    <mergeCell ref="G36:S36"/>
    <mergeCell ref="G45:S45"/>
    <mergeCell ref="G35:S35"/>
    <mergeCell ref="T83:U83"/>
    <mergeCell ref="V83:X83"/>
    <mergeCell ref="T79:U79"/>
    <mergeCell ref="V79:X79"/>
    <mergeCell ref="T80:U80"/>
    <mergeCell ref="V80:X80"/>
    <mergeCell ref="G37:S37"/>
    <mergeCell ref="G46:S46"/>
    <mergeCell ref="T84:U84"/>
    <mergeCell ref="V84:X84"/>
    <mergeCell ref="T81:U81"/>
    <mergeCell ref="V81:X81"/>
    <mergeCell ref="T82:U82"/>
    <mergeCell ref="V82:X82"/>
    <mergeCell ref="T77:U77"/>
    <mergeCell ref="V77:X77"/>
    <mergeCell ref="T78:U78"/>
    <mergeCell ref="V78:X78"/>
    <mergeCell ref="T75:U75"/>
    <mergeCell ref="V75:X75"/>
    <mergeCell ref="T76:U76"/>
    <mergeCell ref="V76:X76"/>
    <mergeCell ref="T73:U73"/>
    <mergeCell ref="V73:X73"/>
    <mergeCell ref="T74:U74"/>
    <mergeCell ref="V74:X74"/>
    <mergeCell ref="T71:U71"/>
    <mergeCell ref="V71:X71"/>
    <mergeCell ref="T72:U72"/>
    <mergeCell ref="V72:X72"/>
    <mergeCell ref="T69:U69"/>
    <mergeCell ref="V69:X69"/>
    <mergeCell ref="T70:U70"/>
    <mergeCell ref="V70:X70"/>
    <mergeCell ref="T67:U67"/>
    <mergeCell ref="V67:X67"/>
    <mergeCell ref="T68:U68"/>
    <mergeCell ref="V68:X68"/>
    <mergeCell ref="T65:U65"/>
    <mergeCell ref="V65:X65"/>
    <mergeCell ref="T66:U66"/>
    <mergeCell ref="V66:X66"/>
    <mergeCell ref="T63:U63"/>
    <mergeCell ref="V63:X63"/>
    <mergeCell ref="T64:U64"/>
    <mergeCell ref="V64:X64"/>
    <mergeCell ref="T61:U61"/>
    <mergeCell ref="V61:X61"/>
    <mergeCell ref="T62:U62"/>
    <mergeCell ref="V62:X62"/>
    <mergeCell ref="T59:U59"/>
    <mergeCell ref="V59:X59"/>
    <mergeCell ref="T60:U60"/>
    <mergeCell ref="V60:X60"/>
    <mergeCell ref="T57:U57"/>
    <mergeCell ref="V57:X57"/>
    <mergeCell ref="T58:U58"/>
    <mergeCell ref="V58:X58"/>
    <mergeCell ref="T55:U55"/>
    <mergeCell ref="V55:X55"/>
    <mergeCell ref="T56:U56"/>
    <mergeCell ref="V56:X56"/>
    <mergeCell ref="T53:U53"/>
    <mergeCell ref="V53:X53"/>
    <mergeCell ref="T54:U54"/>
    <mergeCell ref="V54:X54"/>
    <mergeCell ref="T51:U51"/>
    <mergeCell ref="V51:X51"/>
    <mergeCell ref="T52:U52"/>
    <mergeCell ref="V52:X52"/>
    <mergeCell ref="T49:U49"/>
    <mergeCell ref="V49:X49"/>
    <mergeCell ref="T50:U50"/>
    <mergeCell ref="V50:X50"/>
    <mergeCell ref="W22:X22"/>
    <mergeCell ref="W23:X23"/>
    <mergeCell ref="T48:U48"/>
    <mergeCell ref="V48:X48"/>
    <mergeCell ref="V30:X30"/>
    <mergeCell ref="T27:U29"/>
    <mergeCell ref="T32:U32"/>
    <mergeCell ref="V32:X32"/>
    <mergeCell ref="W24:X24"/>
    <mergeCell ref="W25:X25"/>
    <mergeCell ref="V42:X42"/>
    <mergeCell ref="T43:U43"/>
    <mergeCell ref="V43:X43"/>
    <mergeCell ref="T47:U47"/>
    <mergeCell ref="V47:X47"/>
    <mergeCell ref="T46:U46"/>
    <mergeCell ref="V46:X46"/>
    <mergeCell ref="T44:U44"/>
    <mergeCell ref="V44:X44"/>
    <mergeCell ref="T45:U45"/>
    <mergeCell ref="T35:U35"/>
    <mergeCell ref="V35:X35"/>
    <mergeCell ref="AB32:AE32"/>
    <mergeCell ref="Y33:AA33"/>
    <mergeCell ref="G32:S32"/>
    <mergeCell ref="G33:S33"/>
    <mergeCell ref="Y27:AN27"/>
    <mergeCell ref="Y29:AA29"/>
    <mergeCell ref="AB29:AE29"/>
    <mergeCell ref="Y28:AE28"/>
    <mergeCell ref="G31:S31"/>
    <mergeCell ref="AF28:AN28"/>
    <mergeCell ref="AF29:AH29"/>
    <mergeCell ref="AI31:AN31"/>
    <mergeCell ref="T31:U31"/>
    <mergeCell ref="V31:X31"/>
    <mergeCell ref="AI29:AN29"/>
    <mergeCell ref="Y31:AA31"/>
    <mergeCell ref="AF30:AH30"/>
    <mergeCell ref="AI30:AN30"/>
    <mergeCell ref="AF31:AH31"/>
    <mergeCell ref="AB30:AE30"/>
    <mergeCell ref="Y34:AA34"/>
    <mergeCell ref="AF34:AH34"/>
    <mergeCell ref="L23:M23"/>
    <mergeCell ref="O23:P23"/>
    <mergeCell ref="L22:M22"/>
    <mergeCell ref="N2:AF3"/>
    <mergeCell ref="AE5:AN5"/>
    <mergeCell ref="L20:M20"/>
    <mergeCell ref="O20:P20"/>
    <mergeCell ref="B14:W14"/>
    <mergeCell ref="B5:Y5"/>
    <mergeCell ref="Y18:AI19"/>
    <mergeCell ref="Y20:AN25"/>
    <mergeCell ref="Q18:X19"/>
    <mergeCell ref="K18:P19"/>
    <mergeCell ref="L21:M21"/>
    <mergeCell ref="O21:P21"/>
    <mergeCell ref="AJ18:AN19"/>
    <mergeCell ref="W20:X20"/>
    <mergeCell ref="W21:X21"/>
    <mergeCell ref="O22:P22"/>
    <mergeCell ref="B8:AD8"/>
    <mergeCell ref="B11:W11"/>
    <mergeCell ref="AE8:AN8"/>
    <mergeCell ref="L24:M24"/>
    <mergeCell ref="O24:P24"/>
    <mergeCell ref="X14:AF14"/>
    <mergeCell ref="AG14:AN14"/>
    <mergeCell ref="X11:AL11"/>
    <mergeCell ref="AM11:AN11"/>
    <mergeCell ref="AF32:AH32"/>
    <mergeCell ref="AI32:AN32"/>
    <mergeCell ref="AF33:AH33"/>
    <mergeCell ref="AI33:AN33"/>
    <mergeCell ref="Y32:AA32"/>
    <mergeCell ref="AB33:AE33"/>
    <mergeCell ref="AB31:AE31"/>
    <mergeCell ref="Y30:AA30"/>
    <mergeCell ref="AI34:AN34"/>
    <mergeCell ref="Y36:AA36"/>
    <mergeCell ref="Y37:AA37"/>
    <mergeCell ref="Y38:AA38"/>
    <mergeCell ref="Y35:AA35"/>
    <mergeCell ref="Y39:AA39"/>
    <mergeCell ref="Y40:AA40"/>
    <mergeCell ref="AB34:AE34"/>
    <mergeCell ref="AB36:AE36"/>
    <mergeCell ref="AB37:AE37"/>
    <mergeCell ref="AB39:AE39"/>
    <mergeCell ref="AB35:AE35"/>
    <mergeCell ref="Y41:AA41"/>
    <mergeCell ref="Y42:AA42"/>
    <mergeCell ref="Y43:AA43"/>
    <mergeCell ref="Y44:AA44"/>
    <mergeCell ref="Y45:AA45"/>
    <mergeCell ref="Y46:AA46"/>
    <mergeCell ref="Y47:AA47"/>
    <mergeCell ref="Y48:AA48"/>
    <mergeCell ref="Y49:AA49"/>
    <mergeCell ref="Y50:AA50"/>
    <mergeCell ref="Y51:AA51"/>
    <mergeCell ref="Y52:AA52"/>
    <mergeCell ref="Y53:AA53"/>
    <mergeCell ref="Y54:AA5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63:AA63"/>
    <mergeCell ref="Y64:AA64"/>
    <mergeCell ref="Y65:AA65"/>
    <mergeCell ref="Y66:AA66"/>
    <mergeCell ref="Y67:AA67"/>
    <mergeCell ref="Y68:AA68"/>
    <mergeCell ref="Y69:AA69"/>
    <mergeCell ref="Y70:AA70"/>
    <mergeCell ref="Y71:AA71"/>
    <mergeCell ref="Y72:AA72"/>
    <mergeCell ref="Y73:AA73"/>
    <mergeCell ref="Y74:AA74"/>
    <mergeCell ref="Y75:AA75"/>
    <mergeCell ref="Y76:AA76"/>
    <mergeCell ref="Y77:AA77"/>
    <mergeCell ref="Y78:AA78"/>
    <mergeCell ref="Y79:AA79"/>
    <mergeCell ref="Y80:AA80"/>
    <mergeCell ref="Y81:AA81"/>
    <mergeCell ref="Y82:AA82"/>
    <mergeCell ref="Y83:AA83"/>
    <mergeCell ref="Y84:AA84"/>
    <mergeCell ref="Y85:AA85"/>
    <mergeCell ref="AB41:AE41"/>
    <mergeCell ref="AB43:AE43"/>
    <mergeCell ref="AF36:AH36"/>
    <mergeCell ref="AI36:AN36"/>
    <mergeCell ref="AF35:AH35"/>
    <mergeCell ref="AI35:AN35"/>
    <mergeCell ref="AF37:AH37"/>
    <mergeCell ref="AI37:AN37"/>
    <mergeCell ref="AB38:AE38"/>
    <mergeCell ref="AF38:AH38"/>
    <mergeCell ref="AI38:AN38"/>
    <mergeCell ref="AF39:AH39"/>
    <mergeCell ref="AI39:AN39"/>
    <mergeCell ref="AB40:AE40"/>
    <mergeCell ref="AF40:AH40"/>
    <mergeCell ref="AI40:AN40"/>
    <mergeCell ref="AF41:AH41"/>
    <mergeCell ref="AI41:AN41"/>
    <mergeCell ref="AB42:AE42"/>
    <mergeCell ref="AF42:AH42"/>
    <mergeCell ref="AI42:AN42"/>
    <mergeCell ref="AF43:AH43"/>
    <mergeCell ref="AI43:AN43"/>
    <mergeCell ref="AB44:AE44"/>
    <mergeCell ref="AF44:AH44"/>
    <mergeCell ref="AI44:AN44"/>
    <mergeCell ref="AB45:AE45"/>
    <mergeCell ref="AF45:AH45"/>
    <mergeCell ref="AI45:AN45"/>
    <mergeCell ref="AB46:AE46"/>
    <mergeCell ref="AF46:AH46"/>
    <mergeCell ref="AI46:AN46"/>
    <mergeCell ref="AB47:AE47"/>
    <mergeCell ref="AF47:AH47"/>
    <mergeCell ref="AI47:AN47"/>
    <mergeCell ref="AB48:AE48"/>
    <mergeCell ref="AF48:AH48"/>
    <mergeCell ref="AI48:AN48"/>
    <mergeCell ref="AB49:AE49"/>
    <mergeCell ref="AF49:AH49"/>
    <mergeCell ref="AI49:AN49"/>
    <mergeCell ref="AB50:AE50"/>
    <mergeCell ref="AF50:AH50"/>
    <mergeCell ref="AI50:AN50"/>
    <mergeCell ref="AB51:AE51"/>
    <mergeCell ref="AF51:AH51"/>
    <mergeCell ref="AI51:AN51"/>
    <mergeCell ref="AB52:AE52"/>
    <mergeCell ref="AF52:AH52"/>
    <mergeCell ref="AI52:AN52"/>
    <mergeCell ref="AB53:AE53"/>
    <mergeCell ref="AF53:AH53"/>
    <mergeCell ref="AI53:AN53"/>
    <mergeCell ref="AB54:AE54"/>
    <mergeCell ref="AF54:AH54"/>
    <mergeCell ref="AI54:AN54"/>
    <mergeCell ref="AB55:AE55"/>
    <mergeCell ref="AF55:AH55"/>
    <mergeCell ref="AI55:AN55"/>
    <mergeCell ref="AB56:AE56"/>
    <mergeCell ref="AF56:AH56"/>
    <mergeCell ref="AI56:AN56"/>
    <mergeCell ref="AB57:AE57"/>
    <mergeCell ref="AF57:AH57"/>
    <mergeCell ref="AI57:AN57"/>
    <mergeCell ref="AB58:AE58"/>
    <mergeCell ref="AF58:AH58"/>
    <mergeCell ref="AI58:AN58"/>
    <mergeCell ref="AB59:AE59"/>
    <mergeCell ref="AF59:AH59"/>
    <mergeCell ref="AI59:AN59"/>
    <mergeCell ref="AB60:AE60"/>
    <mergeCell ref="AF60:AH60"/>
    <mergeCell ref="AI60:AN60"/>
    <mergeCell ref="F87:AM90"/>
    <mergeCell ref="AB61:AE61"/>
    <mergeCell ref="AF61:AH61"/>
    <mergeCell ref="AI61:AN61"/>
    <mergeCell ref="AB62:AE62"/>
    <mergeCell ref="AF62:AH62"/>
    <mergeCell ref="AI62:AN62"/>
    <mergeCell ref="AB63:AE63"/>
    <mergeCell ref="AF63:AH63"/>
    <mergeCell ref="AI63:AN63"/>
    <mergeCell ref="AB64:AE64"/>
    <mergeCell ref="AF64:AH64"/>
    <mergeCell ref="AI64:AN64"/>
    <mergeCell ref="AB65:AE65"/>
    <mergeCell ref="AF65:AH65"/>
    <mergeCell ref="AI65:AN65"/>
    <mergeCell ref="AB66:AE66"/>
    <mergeCell ref="AF66:AH66"/>
    <mergeCell ref="AI66:AN66"/>
    <mergeCell ref="AB67:AE67"/>
    <mergeCell ref="AF67:AH67"/>
    <mergeCell ref="AI67:AN67"/>
    <mergeCell ref="AB68:AE68"/>
    <mergeCell ref="AF68:AH68"/>
    <mergeCell ref="AI68:AN68"/>
    <mergeCell ref="AB69:AE69"/>
    <mergeCell ref="AF69:AH69"/>
    <mergeCell ref="AI69:AN69"/>
    <mergeCell ref="AB70:AE70"/>
    <mergeCell ref="AF70:AH70"/>
    <mergeCell ref="AI70:AN70"/>
    <mergeCell ref="AB71:AE71"/>
    <mergeCell ref="AF71:AH71"/>
    <mergeCell ref="AI71:AN71"/>
    <mergeCell ref="AB72:AE72"/>
    <mergeCell ref="AF72:AH72"/>
    <mergeCell ref="AI72:AN72"/>
    <mergeCell ref="AI77:AN77"/>
    <mergeCell ref="AB78:AE78"/>
    <mergeCell ref="AF78:AH78"/>
    <mergeCell ref="AI78:AN78"/>
    <mergeCell ref="AB73:AE73"/>
    <mergeCell ref="AF73:AH73"/>
    <mergeCell ref="AI73:AN73"/>
    <mergeCell ref="AB74:AE74"/>
    <mergeCell ref="AF74:AH74"/>
    <mergeCell ref="AI74:AN74"/>
    <mergeCell ref="AB75:AE75"/>
    <mergeCell ref="AF75:AH75"/>
    <mergeCell ref="AI75:AN75"/>
    <mergeCell ref="T42:U42"/>
    <mergeCell ref="AB82:AE82"/>
    <mergeCell ref="AF82:AH82"/>
    <mergeCell ref="AI82:AN82"/>
    <mergeCell ref="AB83:AE83"/>
    <mergeCell ref="AF83:AH83"/>
    <mergeCell ref="AI83:AN83"/>
    <mergeCell ref="AB84:AE84"/>
    <mergeCell ref="AF84:AH84"/>
    <mergeCell ref="AI84:AN84"/>
    <mergeCell ref="AB79:AE79"/>
    <mergeCell ref="AF79:AH79"/>
    <mergeCell ref="AI79:AN79"/>
    <mergeCell ref="AB80:AE80"/>
    <mergeCell ref="AF80:AH80"/>
    <mergeCell ref="AI80:AN80"/>
    <mergeCell ref="AB81:AE81"/>
    <mergeCell ref="AF81:AH81"/>
    <mergeCell ref="AI81:AN81"/>
    <mergeCell ref="AB76:AE76"/>
    <mergeCell ref="AF76:AH76"/>
    <mergeCell ref="AI76:AN76"/>
    <mergeCell ref="AB77:AE77"/>
    <mergeCell ref="AF77:AH77"/>
    <mergeCell ref="V45:X45"/>
    <mergeCell ref="AB85:AE85"/>
    <mergeCell ref="AF85:AH85"/>
    <mergeCell ref="AI85:AN85"/>
    <mergeCell ref="G27:S29"/>
    <mergeCell ref="V27:X29"/>
    <mergeCell ref="T30:U30"/>
    <mergeCell ref="G30:S30"/>
    <mergeCell ref="T33:U33"/>
    <mergeCell ref="V33:X33"/>
    <mergeCell ref="T34:U34"/>
    <mergeCell ref="V34:X34"/>
    <mergeCell ref="T36:U36"/>
    <mergeCell ref="V36:X36"/>
    <mergeCell ref="T37:U37"/>
    <mergeCell ref="V37:X37"/>
    <mergeCell ref="T38:U38"/>
    <mergeCell ref="V38:X38"/>
    <mergeCell ref="T39:U39"/>
    <mergeCell ref="V39:X39"/>
    <mergeCell ref="T40:U40"/>
    <mergeCell ref="V40:X40"/>
    <mergeCell ref="T41:U41"/>
    <mergeCell ref="V41:X41"/>
  </mergeCells>
  <phoneticPr fontId="0" type="noConversion"/>
  <pageMargins left="0.98425196850393704" right="7.874015748031496E-2" top="0.39370078740157483" bottom="0.19685039370078741" header="0.19685039370078741" footer="7.874015748031496E-2"/>
  <pageSetup paperSize="9" scale="70" orientation="portrait" horizontalDpi="4294967292" r:id="rId1"/>
  <headerFooter alignWithMargins="0">
    <oddFooter>&amp;L&amp;8&amp;P / &amp;N&amp;R&amp;8&amp;F  / &amp;A</oddFooter>
  </headerFooter>
  <drawing r:id="rId2"/>
  <legacyDrawing r:id="rId3"/>
  <controls>
    <mc:AlternateContent xmlns:mc="http://schemas.openxmlformats.org/markup-compatibility/2006">
      <mc:Choice Requires="x14">
        <control shapeId="15367" r:id="rId4" name="OptionButton2">
          <controlPr defaultSize="0" autoLine="0" linkedCell="AO16" r:id="rId5">
            <anchor moveWithCells="1">
              <from>
                <xdr:col>28</xdr:col>
                <xdr:colOff>19050</xdr:colOff>
                <xdr:row>14</xdr:row>
                <xdr:rowOff>28575</xdr:rowOff>
              </from>
              <to>
                <xdr:col>35</xdr:col>
                <xdr:colOff>9525</xdr:colOff>
                <xdr:row>16</xdr:row>
                <xdr:rowOff>28575</xdr:rowOff>
              </to>
            </anchor>
          </controlPr>
        </control>
      </mc:Choice>
      <mc:Fallback>
        <control shapeId="15367" r:id="rId4" name="OptionButton2"/>
      </mc:Fallback>
    </mc:AlternateContent>
    <mc:AlternateContent xmlns:mc="http://schemas.openxmlformats.org/markup-compatibility/2006">
      <mc:Choice Requires="x14">
        <control shapeId="15366" r:id="rId6" name="OptionButton1">
          <controlPr defaultSize="0" autoLine="0" r:id="rId7">
            <anchor moveWithCells="1">
              <from>
                <xdr:col>15</xdr:col>
                <xdr:colOff>0</xdr:colOff>
                <xdr:row>14</xdr:row>
                <xdr:rowOff>28575</xdr:rowOff>
              </from>
              <to>
                <xdr:col>24</xdr:col>
                <xdr:colOff>19050</xdr:colOff>
                <xdr:row>16</xdr:row>
                <xdr:rowOff>28575</xdr:rowOff>
              </to>
            </anchor>
          </controlPr>
        </control>
      </mc:Choice>
      <mc:Fallback>
        <control shapeId="15366" r:id="rId6" name="Option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9"/>
  <dimension ref="A1:AV140"/>
  <sheetViews>
    <sheetView showGridLines="0" view="pageBreakPreview" zoomScaleNormal="90" zoomScaleSheetLayoutView="100" workbookViewId="0">
      <selection activeCell="W20" sqref="W20:X25"/>
    </sheetView>
  </sheetViews>
  <sheetFormatPr defaultColWidth="9.140625" defaultRowHeight="12" customHeight="1"/>
  <cols>
    <col min="1" max="1" width="2.28515625" style="3" customWidth="1"/>
    <col min="2" max="2" width="4.42578125" style="2" customWidth="1"/>
    <col min="3" max="5" width="3.28515625" style="2" customWidth="1"/>
    <col min="6" max="11" width="3.28515625" style="30" customWidth="1"/>
    <col min="12" max="40" width="3.28515625" style="3" customWidth="1"/>
    <col min="41" max="41" width="3.28515625" style="3" hidden="1" customWidth="1"/>
    <col min="42" max="47" width="3.28515625" style="3" customWidth="1"/>
    <col min="48" max="48" width="3.28515625" style="5" customWidth="1"/>
    <col min="49" max="49" width="7.140625" style="3" customWidth="1"/>
    <col min="50" max="57" width="3.28515625" style="3" customWidth="1"/>
    <col min="58" max="16384" width="9.140625" style="3"/>
  </cols>
  <sheetData>
    <row r="1" spans="2:48" ht="6.75" customHeight="1">
      <c r="F1" s="3"/>
      <c r="G1" s="3"/>
      <c r="H1" s="3"/>
      <c r="I1" s="3"/>
      <c r="J1" s="3"/>
      <c r="K1" s="3"/>
      <c r="AJ1" s="4"/>
    </row>
    <row r="2" spans="2:48" ht="12.75" customHeight="1">
      <c r="B2" s="4"/>
      <c r="C2" s="4"/>
      <c r="D2" s="4"/>
      <c r="E2" s="4"/>
      <c r="F2" s="3"/>
      <c r="G2" s="3"/>
      <c r="H2" s="3"/>
      <c r="I2" s="3"/>
      <c r="J2" s="3"/>
      <c r="K2" s="3"/>
      <c r="M2" s="6"/>
      <c r="N2" s="171" t="s">
        <v>23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8"/>
      <c r="AH2" s="7"/>
      <c r="AI2" s="7"/>
      <c r="AJ2" s="7"/>
      <c r="AK2" s="7"/>
      <c r="AL2" s="8"/>
      <c r="AM2" s="8"/>
      <c r="AN2" s="8"/>
    </row>
    <row r="3" spans="2:48" ht="12" customHeight="1">
      <c r="B3" s="4"/>
      <c r="C3" s="4"/>
      <c r="D3" s="4"/>
      <c r="E3" s="4"/>
      <c r="F3" s="3"/>
      <c r="G3" s="3"/>
      <c r="H3" s="3"/>
      <c r="I3" s="3"/>
      <c r="J3" s="3"/>
      <c r="K3" s="3"/>
      <c r="M3" s="9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67"/>
      <c r="AH3" s="67"/>
      <c r="AI3" s="67"/>
      <c r="AJ3" s="67"/>
      <c r="AK3" s="67"/>
      <c r="AL3" s="67"/>
      <c r="AM3" s="67"/>
      <c r="AN3" s="67"/>
    </row>
    <row r="4" spans="2:48" ht="4.5" customHeight="1">
      <c r="B4" s="4"/>
      <c r="C4" s="4"/>
      <c r="D4" s="4"/>
      <c r="E4" s="4"/>
      <c r="F4" s="3"/>
      <c r="G4" s="3"/>
      <c r="H4" s="3"/>
      <c r="I4" s="9"/>
      <c r="J4" s="3"/>
      <c r="K4" s="3"/>
    </row>
    <row r="5" spans="2:48" s="8" customFormat="1" ht="13.5" customHeight="1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0"/>
      <c r="AA5" s="10"/>
      <c r="AB5" s="10"/>
      <c r="AC5" s="10"/>
      <c r="AD5" s="10"/>
      <c r="AE5" s="173" t="s">
        <v>22</v>
      </c>
      <c r="AF5" s="173"/>
      <c r="AG5" s="173"/>
      <c r="AH5" s="173"/>
      <c r="AI5" s="173"/>
      <c r="AJ5" s="173"/>
      <c r="AK5" s="173"/>
      <c r="AL5" s="173"/>
      <c r="AM5" s="173"/>
      <c r="AN5" s="173"/>
      <c r="AV5" s="11"/>
    </row>
    <row r="6" spans="2:48" ht="5.25" customHeight="1">
      <c r="B6" s="1"/>
      <c r="C6" s="1"/>
      <c r="D6" s="1"/>
      <c r="E6" s="1"/>
      <c r="F6" s="12"/>
      <c r="G6" s="12"/>
      <c r="H6" s="12"/>
      <c r="I6" s="12"/>
      <c r="J6" s="12"/>
      <c r="K6" s="12"/>
      <c r="L6" s="13"/>
      <c r="M6" s="14"/>
    </row>
    <row r="7" spans="2:48" s="4" customFormat="1" ht="12" customHeight="1">
      <c r="B7" s="15" t="s">
        <v>0</v>
      </c>
      <c r="C7" s="2"/>
      <c r="D7" s="2"/>
      <c r="E7" s="2"/>
      <c r="F7" s="2"/>
      <c r="G7" s="2"/>
      <c r="H7" s="2"/>
      <c r="I7" s="2"/>
      <c r="X7" s="2"/>
      <c r="Y7" s="2"/>
      <c r="Z7" s="2"/>
      <c r="AA7" s="2"/>
      <c r="AB7" s="2"/>
      <c r="AE7" s="15" t="s">
        <v>2</v>
      </c>
      <c r="AN7" s="16"/>
      <c r="AV7" s="17"/>
    </row>
    <row r="8" spans="2:48" s="4" customFormat="1" ht="14.1" customHeight="1"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6"/>
      <c r="AE8" s="177"/>
      <c r="AF8" s="178"/>
      <c r="AG8" s="178"/>
      <c r="AH8" s="178"/>
      <c r="AI8" s="178"/>
      <c r="AJ8" s="178"/>
      <c r="AK8" s="178"/>
      <c r="AL8" s="178"/>
      <c r="AM8" s="178"/>
      <c r="AN8" s="179"/>
      <c r="AV8" s="17"/>
    </row>
    <row r="9" spans="2:48" s="20" customFormat="1" ht="5.25" customHeight="1">
      <c r="B9" s="18"/>
      <c r="C9" s="18"/>
      <c r="D9" s="18"/>
      <c r="E9" s="18"/>
      <c r="F9" s="19"/>
      <c r="G9" s="19"/>
      <c r="H9" s="19"/>
      <c r="I9" s="19"/>
      <c r="J9" s="19"/>
      <c r="K9" s="19"/>
      <c r="AV9" s="23"/>
    </row>
    <row r="10" spans="2:48" s="4" customFormat="1" ht="12" customHeight="1">
      <c r="B10" s="15" t="s">
        <v>12</v>
      </c>
      <c r="C10" s="2"/>
      <c r="D10" s="2"/>
      <c r="E10" s="2"/>
      <c r="X10" s="15" t="s">
        <v>10</v>
      </c>
      <c r="Z10" s="2"/>
      <c r="AA10" s="2"/>
      <c r="AB10" s="2"/>
      <c r="AC10" s="2"/>
      <c r="AD10" s="2"/>
      <c r="AF10" s="2"/>
      <c r="AG10" s="25"/>
      <c r="AL10" s="26"/>
      <c r="AM10" s="24" t="s">
        <v>11</v>
      </c>
      <c r="AN10" s="27"/>
      <c r="AV10" s="17"/>
    </row>
    <row r="11" spans="2:48" ht="14.1" customHeight="1"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4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5"/>
      <c r="AM11" s="180" t="s">
        <v>8</v>
      </c>
      <c r="AN11" s="181"/>
    </row>
    <row r="12" spans="2:48" s="20" customFormat="1" ht="6.75" customHeight="1">
      <c r="B12" s="18"/>
      <c r="C12" s="18"/>
      <c r="D12" s="18"/>
      <c r="E12" s="18"/>
      <c r="F12" s="19"/>
      <c r="G12" s="19"/>
      <c r="H12" s="19"/>
      <c r="I12" s="19"/>
      <c r="J12" s="19"/>
      <c r="K12" s="19"/>
      <c r="X12" s="21"/>
      <c r="AK12" s="22"/>
      <c r="AL12" s="8"/>
      <c r="AM12" s="8"/>
      <c r="AN12" s="8"/>
      <c r="AV12" s="23"/>
    </row>
    <row r="13" spans="2:48" s="4" customFormat="1" ht="12" customHeight="1">
      <c r="B13" s="24" t="s">
        <v>9</v>
      </c>
      <c r="F13" s="2"/>
      <c r="G13" s="2"/>
      <c r="H13" s="2"/>
      <c r="I13" s="2"/>
      <c r="X13" s="15" t="s">
        <v>17</v>
      </c>
      <c r="AA13" s="2"/>
      <c r="AG13" s="15" t="s">
        <v>1</v>
      </c>
      <c r="AJ13" s="2"/>
      <c r="AV13" s="17"/>
    </row>
    <row r="14" spans="2:48" s="4" customFormat="1" ht="14.1" customHeight="1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46"/>
      <c r="Y14" s="147"/>
      <c r="Z14" s="147"/>
      <c r="AA14" s="147"/>
      <c r="AB14" s="147"/>
      <c r="AC14" s="147"/>
      <c r="AD14" s="147"/>
      <c r="AE14" s="147"/>
      <c r="AF14" s="148"/>
      <c r="AG14" s="146"/>
      <c r="AH14" s="147"/>
      <c r="AI14" s="147"/>
      <c r="AJ14" s="147"/>
      <c r="AK14" s="147"/>
      <c r="AL14" s="147"/>
      <c r="AM14" s="147"/>
      <c r="AN14" s="148"/>
      <c r="AV14" s="17"/>
    </row>
    <row r="15" spans="2:48" ht="6" customHeight="1"/>
    <row r="16" spans="2:48" ht="13.5" customHeight="1">
      <c r="B16" s="2" t="s">
        <v>24</v>
      </c>
      <c r="AJ16" s="357"/>
      <c r="AK16" s="357"/>
      <c r="AL16" s="357"/>
      <c r="AM16" s="357"/>
      <c r="AN16" s="357"/>
      <c r="AO16" s="63" t="b">
        <v>0</v>
      </c>
    </row>
    <row r="17" spans="1:48" ht="6" customHeight="1"/>
    <row r="18" spans="1:48" ht="12.6" customHeight="1">
      <c r="B18" s="57" t="s">
        <v>20</v>
      </c>
      <c r="C18" s="58"/>
      <c r="D18" s="58"/>
      <c r="E18" s="58"/>
      <c r="F18" s="58"/>
      <c r="G18" s="58"/>
      <c r="H18" s="58"/>
      <c r="I18" s="58"/>
      <c r="J18" s="58"/>
      <c r="K18" s="149" t="s">
        <v>16</v>
      </c>
      <c r="L18" s="150"/>
      <c r="M18" s="150"/>
      <c r="N18" s="150"/>
      <c r="O18" s="150"/>
      <c r="P18" s="151"/>
      <c r="Q18" s="155" t="s">
        <v>19</v>
      </c>
      <c r="R18" s="156"/>
      <c r="S18" s="156"/>
      <c r="T18" s="156"/>
      <c r="U18" s="156"/>
      <c r="V18" s="156"/>
      <c r="W18" s="156"/>
      <c r="X18" s="156"/>
      <c r="Y18" s="159" t="s">
        <v>18</v>
      </c>
      <c r="Z18" s="160"/>
      <c r="AA18" s="160"/>
      <c r="AB18" s="160"/>
      <c r="AC18" s="160"/>
      <c r="AD18" s="160"/>
      <c r="AE18" s="160"/>
      <c r="AF18" s="160"/>
      <c r="AG18" s="160"/>
      <c r="AH18" s="160"/>
      <c r="AI18" s="161"/>
      <c r="AJ18" s="165">
        <f>(((1+W23+W20+W21)*(1+W22)*(1+W24))/(1-W25))-1</f>
        <v>0</v>
      </c>
      <c r="AK18" s="166"/>
      <c r="AL18" s="166"/>
      <c r="AM18" s="166"/>
      <c r="AN18" s="167"/>
    </row>
    <row r="19" spans="1:48" ht="12.6" customHeight="1">
      <c r="B19" s="59"/>
      <c r="C19" s="60"/>
      <c r="D19" s="60"/>
      <c r="E19" s="60"/>
      <c r="F19" s="60"/>
      <c r="G19" s="60"/>
      <c r="H19" s="60"/>
      <c r="I19" s="60"/>
      <c r="J19" s="60"/>
      <c r="K19" s="152"/>
      <c r="L19" s="153"/>
      <c r="M19" s="153"/>
      <c r="N19" s="153"/>
      <c r="O19" s="153"/>
      <c r="P19" s="154"/>
      <c r="Q19" s="157"/>
      <c r="R19" s="158"/>
      <c r="S19" s="158"/>
      <c r="T19" s="158"/>
      <c r="U19" s="158"/>
      <c r="V19" s="158"/>
      <c r="W19" s="158"/>
      <c r="X19" s="158"/>
      <c r="Y19" s="162"/>
      <c r="Z19" s="163"/>
      <c r="AA19" s="163"/>
      <c r="AB19" s="163"/>
      <c r="AC19" s="163"/>
      <c r="AD19" s="163"/>
      <c r="AE19" s="163"/>
      <c r="AF19" s="163"/>
      <c r="AG19" s="163"/>
      <c r="AH19" s="163"/>
      <c r="AI19" s="164"/>
      <c r="AJ19" s="168"/>
      <c r="AK19" s="169"/>
      <c r="AL19" s="169"/>
      <c r="AM19" s="169"/>
      <c r="AN19" s="170"/>
    </row>
    <row r="20" spans="1:48" ht="12.6" customHeight="1">
      <c r="B20" s="32" t="s">
        <v>36</v>
      </c>
      <c r="C20" s="33"/>
      <c r="D20" s="33"/>
      <c r="E20" s="33"/>
      <c r="F20" s="33"/>
      <c r="G20" s="33"/>
      <c r="H20" s="33"/>
      <c r="I20" s="33"/>
      <c r="J20" s="33"/>
      <c r="K20" s="46" t="s">
        <v>15</v>
      </c>
      <c r="L20" s="199">
        <v>3.0000000000000001E-3</v>
      </c>
      <c r="M20" s="199"/>
      <c r="N20" s="44" t="s">
        <v>14</v>
      </c>
      <c r="O20" s="199">
        <v>8.2000000000000007E-3</v>
      </c>
      <c r="P20" s="200"/>
      <c r="Q20" s="41" t="s">
        <v>25</v>
      </c>
      <c r="R20" s="34"/>
      <c r="S20" s="34"/>
      <c r="T20" s="34"/>
      <c r="U20" s="34"/>
      <c r="V20" s="34"/>
      <c r="W20" s="201"/>
      <c r="X20" s="201"/>
      <c r="Y20" s="203" t="s">
        <v>54</v>
      </c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5"/>
      <c r="AT20" s="5"/>
      <c r="AV20" s="3"/>
    </row>
    <row r="21" spans="1:48" ht="12.6" customHeight="1">
      <c r="B21" s="35" t="s">
        <v>41</v>
      </c>
      <c r="C21" s="36"/>
      <c r="D21" s="36"/>
      <c r="E21" s="36"/>
      <c r="F21" s="36"/>
      <c r="G21" s="36"/>
      <c r="H21" s="36"/>
      <c r="I21" s="36"/>
      <c r="J21" s="36"/>
      <c r="K21" s="47" t="s">
        <v>15</v>
      </c>
      <c r="L21" s="195">
        <v>5.5999999999999999E-3</v>
      </c>
      <c r="M21" s="195"/>
      <c r="N21" s="45" t="s">
        <v>14</v>
      </c>
      <c r="O21" s="195">
        <v>8.8999999999999999E-3</v>
      </c>
      <c r="P21" s="196"/>
      <c r="Q21" s="42" t="s">
        <v>26</v>
      </c>
      <c r="R21" s="37"/>
      <c r="S21" s="37"/>
      <c r="T21" s="37"/>
      <c r="U21" s="37"/>
      <c r="V21" s="37"/>
      <c r="W21" s="197"/>
      <c r="X21" s="197"/>
      <c r="Y21" s="206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8"/>
      <c r="AT21" s="5"/>
      <c r="AV21" s="3"/>
    </row>
    <row r="22" spans="1:48" ht="12.6" customHeight="1">
      <c r="B22" s="35" t="s">
        <v>37</v>
      </c>
      <c r="C22" s="36"/>
      <c r="D22" s="36"/>
      <c r="E22" s="36"/>
      <c r="F22" s="36"/>
      <c r="G22" s="36"/>
      <c r="H22" s="36"/>
      <c r="I22" s="36"/>
      <c r="J22" s="36"/>
      <c r="K22" s="47" t="s">
        <v>15</v>
      </c>
      <c r="L22" s="195">
        <v>8.5000000000000006E-3</v>
      </c>
      <c r="M22" s="195"/>
      <c r="N22" s="45" t="s">
        <v>14</v>
      </c>
      <c r="O22" s="195">
        <v>1.11E-2</v>
      </c>
      <c r="P22" s="196"/>
      <c r="Q22" s="42" t="s">
        <v>27</v>
      </c>
      <c r="R22" s="37"/>
      <c r="S22" s="37"/>
      <c r="T22" s="37"/>
      <c r="U22" s="37"/>
      <c r="V22" s="37"/>
      <c r="W22" s="197"/>
      <c r="X22" s="197"/>
      <c r="Y22" s="206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8"/>
      <c r="AT22" s="5"/>
      <c r="AV22" s="3"/>
    </row>
    <row r="23" spans="1:48" ht="12.6" customHeight="1">
      <c r="B23" s="35" t="s">
        <v>38</v>
      </c>
      <c r="C23" s="36"/>
      <c r="D23" s="36"/>
      <c r="E23" s="36"/>
      <c r="F23" s="36"/>
      <c r="G23" s="36"/>
      <c r="H23" s="36"/>
      <c r="I23" s="36"/>
      <c r="J23" s="36"/>
      <c r="K23" s="47" t="s">
        <v>15</v>
      </c>
      <c r="L23" s="195">
        <v>1.4999999999999999E-2</v>
      </c>
      <c r="M23" s="195"/>
      <c r="N23" s="45" t="s">
        <v>14</v>
      </c>
      <c r="O23" s="195">
        <v>4.4900000000000002E-2</v>
      </c>
      <c r="P23" s="196"/>
      <c r="Q23" s="42" t="s">
        <v>28</v>
      </c>
      <c r="R23" s="37"/>
      <c r="S23" s="37"/>
      <c r="T23" s="37"/>
      <c r="U23" s="37"/>
      <c r="V23" s="37"/>
      <c r="W23" s="197"/>
      <c r="X23" s="197"/>
      <c r="Y23" s="206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8"/>
      <c r="AT23" s="5"/>
      <c r="AV23" s="3"/>
    </row>
    <row r="24" spans="1:48" ht="12.6" customHeight="1">
      <c r="B24" s="35" t="s">
        <v>39</v>
      </c>
      <c r="C24" s="36"/>
      <c r="D24" s="36"/>
      <c r="E24" s="36"/>
      <c r="F24" s="36"/>
      <c r="G24" s="36"/>
      <c r="H24" s="36"/>
      <c r="I24" s="36"/>
      <c r="J24" s="36"/>
      <c r="K24" s="47" t="s">
        <v>15</v>
      </c>
      <c r="L24" s="195">
        <v>3.5000000000000003E-2</v>
      </c>
      <c r="M24" s="195"/>
      <c r="N24" s="45" t="s">
        <v>14</v>
      </c>
      <c r="O24" s="195">
        <v>6.2199999999999998E-2</v>
      </c>
      <c r="P24" s="196"/>
      <c r="Q24" s="42" t="s">
        <v>29</v>
      </c>
      <c r="R24" s="37"/>
      <c r="S24" s="37"/>
      <c r="T24" s="37"/>
      <c r="U24" s="37"/>
      <c r="V24" s="37"/>
      <c r="W24" s="197"/>
      <c r="X24" s="197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8"/>
      <c r="AT24" s="5"/>
      <c r="AV24" s="3"/>
    </row>
    <row r="25" spans="1:48" ht="12.6" customHeight="1">
      <c r="B25" s="38" t="s">
        <v>40</v>
      </c>
      <c r="C25" s="39"/>
      <c r="D25" s="39"/>
      <c r="E25" s="39"/>
      <c r="F25" s="39"/>
      <c r="G25" s="39"/>
      <c r="H25" s="39"/>
      <c r="I25" s="39"/>
      <c r="J25" s="39"/>
      <c r="K25" s="182" t="s">
        <v>47</v>
      </c>
      <c r="L25" s="183"/>
      <c r="M25" s="183"/>
      <c r="N25" s="183"/>
      <c r="O25" s="183"/>
      <c r="P25" s="184"/>
      <c r="Q25" s="43" t="s">
        <v>30</v>
      </c>
      <c r="R25" s="40"/>
      <c r="S25" s="40"/>
      <c r="T25" s="40"/>
      <c r="U25" s="40"/>
      <c r="V25" s="40"/>
      <c r="W25" s="185"/>
      <c r="X25" s="185"/>
      <c r="Y25" s="209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1"/>
      <c r="AT25" s="5"/>
      <c r="AV25" s="3"/>
    </row>
    <row r="26" spans="1:48" ht="6" customHeight="1"/>
    <row r="27" spans="1:48" ht="12" customHeight="1">
      <c r="B27" s="187" t="s">
        <v>3</v>
      </c>
      <c r="C27" s="48"/>
      <c r="D27" s="49"/>
      <c r="E27" s="50"/>
      <c r="F27" s="49"/>
      <c r="G27" s="155" t="s">
        <v>4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90"/>
      <c r="T27" s="155" t="s">
        <v>5</v>
      </c>
      <c r="U27" s="190"/>
      <c r="V27" s="155" t="s">
        <v>6</v>
      </c>
      <c r="W27" s="156"/>
      <c r="X27" s="190"/>
      <c r="Y27" s="238" t="s">
        <v>31</v>
      </c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40"/>
    </row>
    <row r="28" spans="1:48" ht="12" customHeight="1">
      <c r="A28" s="26"/>
      <c r="B28" s="188"/>
      <c r="C28" s="62" t="s">
        <v>43</v>
      </c>
      <c r="D28" s="51"/>
      <c r="E28" s="241" t="s">
        <v>44</v>
      </c>
      <c r="F28" s="242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  <c r="T28" s="191"/>
      <c r="U28" s="193"/>
      <c r="V28" s="191"/>
      <c r="W28" s="192"/>
      <c r="X28" s="193"/>
      <c r="Y28" s="238" t="s">
        <v>45</v>
      </c>
      <c r="Z28" s="239"/>
      <c r="AA28" s="239"/>
      <c r="AB28" s="239"/>
      <c r="AC28" s="239"/>
      <c r="AD28" s="239"/>
      <c r="AE28" s="239"/>
      <c r="AF28" s="243" t="s">
        <v>46</v>
      </c>
      <c r="AG28" s="239"/>
      <c r="AH28" s="239"/>
      <c r="AI28" s="239"/>
      <c r="AJ28" s="239"/>
      <c r="AK28" s="239"/>
      <c r="AL28" s="239"/>
      <c r="AM28" s="239"/>
      <c r="AN28" s="240"/>
    </row>
    <row r="29" spans="1:48" ht="12" customHeight="1">
      <c r="A29" s="26"/>
      <c r="B29" s="189"/>
      <c r="C29" s="52"/>
      <c r="D29" s="53"/>
      <c r="E29" s="54"/>
      <c r="F29" s="53"/>
      <c r="G29" s="15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94"/>
      <c r="T29" s="157"/>
      <c r="U29" s="194"/>
      <c r="V29" s="157"/>
      <c r="W29" s="158"/>
      <c r="X29" s="194"/>
      <c r="Y29" s="157" t="s">
        <v>21</v>
      </c>
      <c r="Z29" s="158"/>
      <c r="AA29" s="194"/>
      <c r="AB29" s="157" t="s">
        <v>32</v>
      </c>
      <c r="AC29" s="158"/>
      <c r="AD29" s="158"/>
      <c r="AE29" s="158"/>
      <c r="AF29" s="244" t="s">
        <v>21</v>
      </c>
      <c r="AG29" s="158"/>
      <c r="AH29" s="194"/>
      <c r="AI29" s="245" t="s">
        <v>32</v>
      </c>
      <c r="AJ29" s="246"/>
      <c r="AK29" s="246"/>
      <c r="AL29" s="246"/>
      <c r="AM29" s="246"/>
      <c r="AN29" s="247"/>
    </row>
    <row r="30" spans="1:48" ht="12" customHeight="1">
      <c r="A30" s="26"/>
      <c r="B30" s="64"/>
      <c r="C30" s="228"/>
      <c r="D30" s="229"/>
      <c r="E30" s="228"/>
      <c r="F30" s="229"/>
      <c r="G30" s="340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2"/>
      <c r="T30" s="338"/>
      <c r="U30" s="339"/>
      <c r="V30" s="272"/>
      <c r="W30" s="273"/>
      <c r="X30" s="274"/>
      <c r="Y30" s="352"/>
      <c r="Z30" s="352"/>
      <c r="AA30" s="352"/>
      <c r="AB30" s="356" t="str">
        <f t="shared" ref="AB30:AB61" si="0">IF(T30="","",ROUND(V30*Y30,2))</f>
        <v/>
      </c>
      <c r="AC30" s="356"/>
      <c r="AD30" s="356"/>
      <c r="AE30" s="223"/>
      <c r="AF30" s="226" t="str">
        <f t="shared" ref="AF30:AF61" si="1">IF(T30="","",ROUND(Y30*(1+$AJ$18),2))</f>
        <v/>
      </c>
      <c r="AG30" s="227"/>
      <c r="AH30" s="227"/>
      <c r="AI30" s="227" t="str">
        <f t="shared" ref="AI30:AI61" si="2">IF(T30="","",ROUND(V30*AF30,2))</f>
        <v/>
      </c>
      <c r="AJ30" s="227"/>
      <c r="AK30" s="227"/>
      <c r="AL30" s="227"/>
      <c r="AM30" s="227"/>
      <c r="AN30" s="227"/>
    </row>
    <row r="31" spans="1:48" ht="12" customHeight="1">
      <c r="A31" s="26"/>
      <c r="B31" s="65"/>
      <c r="C31" s="215"/>
      <c r="D31" s="216"/>
      <c r="E31" s="215"/>
      <c r="F31" s="216"/>
      <c r="G31" s="353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43"/>
      <c r="U31" s="344"/>
      <c r="V31" s="272"/>
      <c r="W31" s="273"/>
      <c r="X31" s="274"/>
      <c r="Y31" s="349"/>
      <c r="Z31" s="349"/>
      <c r="AA31" s="349"/>
      <c r="AB31" s="345" t="str">
        <f t="shared" si="0"/>
        <v/>
      </c>
      <c r="AC31" s="345"/>
      <c r="AD31" s="345"/>
      <c r="AE31" s="252"/>
      <c r="AF31" s="255" t="str">
        <f t="shared" si="1"/>
        <v/>
      </c>
      <c r="AG31" s="248"/>
      <c r="AH31" s="248"/>
      <c r="AI31" s="248" t="str">
        <f t="shared" si="2"/>
        <v/>
      </c>
      <c r="AJ31" s="248"/>
      <c r="AK31" s="248"/>
      <c r="AL31" s="248"/>
      <c r="AM31" s="248"/>
      <c r="AN31" s="248"/>
    </row>
    <row r="32" spans="1:48" ht="12" customHeight="1">
      <c r="A32" s="26"/>
      <c r="B32" s="65"/>
      <c r="C32" s="215"/>
      <c r="D32" s="216"/>
      <c r="E32" s="215"/>
      <c r="F32" s="216"/>
      <c r="G32" s="353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5"/>
      <c r="T32" s="343"/>
      <c r="U32" s="344"/>
      <c r="V32" s="272"/>
      <c r="W32" s="273"/>
      <c r="X32" s="274"/>
      <c r="Y32" s="349"/>
      <c r="Z32" s="349"/>
      <c r="AA32" s="349"/>
      <c r="AB32" s="345" t="str">
        <f t="shared" si="0"/>
        <v/>
      </c>
      <c r="AC32" s="345"/>
      <c r="AD32" s="345"/>
      <c r="AE32" s="252"/>
      <c r="AF32" s="255" t="str">
        <f t="shared" si="1"/>
        <v/>
      </c>
      <c r="AG32" s="248"/>
      <c r="AH32" s="248"/>
      <c r="AI32" s="248" t="str">
        <f t="shared" si="2"/>
        <v/>
      </c>
      <c r="AJ32" s="248"/>
      <c r="AK32" s="248"/>
      <c r="AL32" s="248"/>
      <c r="AM32" s="248"/>
      <c r="AN32" s="248"/>
    </row>
    <row r="33" spans="1:40" ht="12" customHeight="1">
      <c r="A33" s="26"/>
      <c r="B33" s="65"/>
      <c r="C33" s="215"/>
      <c r="D33" s="216"/>
      <c r="E33" s="215"/>
      <c r="F33" s="216"/>
      <c r="G33" s="353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T33" s="343"/>
      <c r="U33" s="344"/>
      <c r="V33" s="272"/>
      <c r="W33" s="273"/>
      <c r="X33" s="274"/>
      <c r="Y33" s="349"/>
      <c r="Z33" s="349"/>
      <c r="AA33" s="349"/>
      <c r="AB33" s="345" t="str">
        <f t="shared" si="0"/>
        <v/>
      </c>
      <c r="AC33" s="345"/>
      <c r="AD33" s="345"/>
      <c r="AE33" s="252"/>
      <c r="AF33" s="255" t="str">
        <f t="shared" si="1"/>
        <v/>
      </c>
      <c r="AG33" s="248"/>
      <c r="AH33" s="248"/>
      <c r="AI33" s="248" t="str">
        <f t="shared" si="2"/>
        <v/>
      </c>
      <c r="AJ33" s="248"/>
      <c r="AK33" s="248"/>
      <c r="AL33" s="248"/>
      <c r="AM33" s="248"/>
      <c r="AN33" s="248"/>
    </row>
    <row r="34" spans="1:40" ht="12" customHeight="1">
      <c r="A34" s="26"/>
      <c r="B34" s="65"/>
      <c r="C34" s="215"/>
      <c r="D34" s="216"/>
      <c r="E34" s="215"/>
      <c r="F34" s="216"/>
      <c r="G34" s="353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5"/>
      <c r="T34" s="343"/>
      <c r="U34" s="344"/>
      <c r="V34" s="272"/>
      <c r="W34" s="273"/>
      <c r="X34" s="274"/>
      <c r="Y34" s="349"/>
      <c r="Z34" s="349"/>
      <c r="AA34" s="349"/>
      <c r="AB34" s="345" t="str">
        <f t="shared" si="0"/>
        <v/>
      </c>
      <c r="AC34" s="345"/>
      <c r="AD34" s="345"/>
      <c r="AE34" s="252"/>
      <c r="AF34" s="255" t="str">
        <f t="shared" si="1"/>
        <v/>
      </c>
      <c r="AG34" s="248"/>
      <c r="AH34" s="248"/>
      <c r="AI34" s="248" t="str">
        <f t="shared" si="2"/>
        <v/>
      </c>
      <c r="AJ34" s="248"/>
      <c r="AK34" s="248"/>
      <c r="AL34" s="248"/>
      <c r="AM34" s="248"/>
      <c r="AN34" s="248"/>
    </row>
    <row r="35" spans="1:40" ht="12" customHeight="1">
      <c r="A35" s="26"/>
      <c r="B35" s="65"/>
      <c r="C35" s="215"/>
      <c r="D35" s="216"/>
      <c r="E35" s="215"/>
      <c r="F35" s="216"/>
      <c r="G35" s="353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5"/>
      <c r="T35" s="343"/>
      <c r="U35" s="344"/>
      <c r="V35" s="272"/>
      <c r="W35" s="273"/>
      <c r="X35" s="274"/>
      <c r="Y35" s="349"/>
      <c r="Z35" s="349"/>
      <c r="AA35" s="349"/>
      <c r="AB35" s="345" t="str">
        <f t="shared" si="0"/>
        <v/>
      </c>
      <c r="AC35" s="345"/>
      <c r="AD35" s="345"/>
      <c r="AE35" s="252"/>
      <c r="AF35" s="255" t="str">
        <f t="shared" si="1"/>
        <v/>
      </c>
      <c r="AG35" s="248"/>
      <c r="AH35" s="248"/>
      <c r="AI35" s="248" t="str">
        <f t="shared" si="2"/>
        <v/>
      </c>
      <c r="AJ35" s="248"/>
      <c r="AK35" s="248"/>
      <c r="AL35" s="248"/>
      <c r="AM35" s="248"/>
      <c r="AN35" s="248"/>
    </row>
    <row r="36" spans="1:40" ht="12" customHeight="1">
      <c r="A36" s="26"/>
      <c r="B36" s="65"/>
      <c r="C36" s="215"/>
      <c r="D36" s="216"/>
      <c r="E36" s="215"/>
      <c r="F36" s="216"/>
      <c r="G36" s="353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5"/>
      <c r="T36" s="343"/>
      <c r="U36" s="344"/>
      <c r="V36" s="272"/>
      <c r="W36" s="273"/>
      <c r="X36" s="274"/>
      <c r="Y36" s="349"/>
      <c r="Z36" s="349"/>
      <c r="AA36" s="349"/>
      <c r="AB36" s="345" t="str">
        <f t="shared" si="0"/>
        <v/>
      </c>
      <c r="AC36" s="345"/>
      <c r="AD36" s="345"/>
      <c r="AE36" s="252"/>
      <c r="AF36" s="255" t="str">
        <f t="shared" si="1"/>
        <v/>
      </c>
      <c r="AG36" s="248"/>
      <c r="AH36" s="248"/>
      <c r="AI36" s="248" t="str">
        <f t="shared" si="2"/>
        <v/>
      </c>
      <c r="AJ36" s="248"/>
      <c r="AK36" s="248"/>
      <c r="AL36" s="248"/>
      <c r="AM36" s="248"/>
      <c r="AN36" s="248"/>
    </row>
    <row r="37" spans="1:40" ht="12" customHeight="1">
      <c r="A37" s="26"/>
      <c r="B37" s="65"/>
      <c r="C37" s="215"/>
      <c r="D37" s="216"/>
      <c r="E37" s="215"/>
      <c r="F37" s="216"/>
      <c r="G37" s="353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343"/>
      <c r="U37" s="344"/>
      <c r="V37" s="272"/>
      <c r="W37" s="273"/>
      <c r="X37" s="274"/>
      <c r="Y37" s="349"/>
      <c r="Z37" s="349"/>
      <c r="AA37" s="349"/>
      <c r="AB37" s="345" t="str">
        <f t="shared" si="0"/>
        <v/>
      </c>
      <c r="AC37" s="345"/>
      <c r="AD37" s="345"/>
      <c r="AE37" s="252"/>
      <c r="AF37" s="255" t="str">
        <f t="shared" si="1"/>
        <v/>
      </c>
      <c r="AG37" s="248"/>
      <c r="AH37" s="248"/>
      <c r="AI37" s="248" t="str">
        <f t="shared" si="2"/>
        <v/>
      </c>
      <c r="AJ37" s="248"/>
      <c r="AK37" s="248"/>
      <c r="AL37" s="248"/>
      <c r="AM37" s="248"/>
      <c r="AN37" s="248"/>
    </row>
    <row r="38" spans="1:40" ht="12" customHeight="1">
      <c r="A38" s="26"/>
      <c r="B38" s="65"/>
      <c r="C38" s="215"/>
      <c r="D38" s="216"/>
      <c r="E38" s="215"/>
      <c r="F38" s="216"/>
      <c r="G38" s="353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5"/>
      <c r="T38" s="343"/>
      <c r="U38" s="344"/>
      <c r="V38" s="272"/>
      <c r="W38" s="273"/>
      <c r="X38" s="274"/>
      <c r="Y38" s="349"/>
      <c r="Z38" s="349"/>
      <c r="AA38" s="349"/>
      <c r="AB38" s="345" t="str">
        <f t="shared" si="0"/>
        <v/>
      </c>
      <c r="AC38" s="345"/>
      <c r="AD38" s="345"/>
      <c r="AE38" s="252"/>
      <c r="AF38" s="255" t="str">
        <f t="shared" si="1"/>
        <v/>
      </c>
      <c r="AG38" s="248"/>
      <c r="AH38" s="248"/>
      <c r="AI38" s="248" t="str">
        <f t="shared" si="2"/>
        <v/>
      </c>
      <c r="AJ38" s="248"/>
      <c r="AK38" s="248"/>
      <c r="AL38" s="248"/>
      <c r="AM38" s="248"/>
      <c r="AN38" s="248"/>
    </row>
    <row r="39" spans="1:40" ht="12" customHeight="1">
      <c r="A39" s="26"/>
      <c r="B39" s="65"/>
      <c r="C39" s="215"/>
      <c r="D39" s="216"/>
      <c r="E39" s="215"/>
      <c r="F39" s="216"/>
      <c r="G39" s="353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343"/>
      <c r="U39" s="344"/>
      <c r="V39" s="272"/>
      <c r="W39" s="273"/>
      <c r="X39" s="274"/>
      <c r="Y39" s="349"/>
      <c r="Z39" s="349"/>
      <c r="AA39" s="349"/>
      <c r="AB39" s="345" t="str">
        <f t="shared" si="0"/>
        <v/>
      </c>
      <c r="AC39" s="345"/>
      <c r="AD39" s="345"/>
      <c r="AE39" s="252"/>
      <c r="AF39" s="255" t="str">
        <f t="shared" si="1"/>
        <v/>
      </c>
      <c r="AG39" s="248"/>
      <c r="AH39" s="248"/>
      <c r="AI39" s="248" t="str">
        <f t="shared" si="2"/>
        <v/>
      </c>
      <c r="AJ39" s="248"/>
      <c r="AK39" s="248"/>
      <c r="AL39" s="248"/>
      <c r="AM39" s="248"/>
      <c r="AN39" s="248"/>
    </row>
    <row r="40" spans="1:40" ht="12" customHeight="1">
      <c r="A40" s="26"/>
      <c r="B40" s="65"/>
      <c r="C40" s="215"/>
      <c r="D40" s="216"/>
      <c r="E40" s="215"/>
      <c r="F40" s="216"/>
      <c r="G40" s="353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5"/>
      <c r="T40" s="343"/>
      <c r="U40" s="344"/>
      <c r="V40" s="272"/>
      <c r="W40" s="273"/>
      <c r="X40" s="274"/>
      <c r="Y40" s="349"/>
      <c r="Z40" s="349"/>
      <c r="AA40" s="349"/>
      <c r="AB40" s="345" t="str">
        <f t="shared" si="0"/>
        <v/>
      </c>
      <c r="AC40" s="345"/>
      <c r="AD40" s="345"/>
      <c r="AE40" s="252"/>
      <c r="AF40" s="255" t="str">
        <f t="shared" si="1"/>
        <v/>
      </c>
      <c r="AG40" s="248"/>
      <c r="AH40" s="248"/>
      <c r="AI40" s="248" t="str">
        <f t="shared" si="2"/>
        <v/>
      </c>
      <c r="AJ40" s="248"/>
      <c r="AK40" s="248"/>
      <c r="AL40" s="248"/>
      <c r="AM40" s="248"/>
      <c r="AN40" s="248"/>
    </row>
    <row r="41" spans="1:40" ht="12" customHeight="1">
      <c r="A41" s="26"/>
      <c r="B41" s="65"/>
      <c r="C41" s="215"/>
      <c r="D41" s="216"/>
      <c r="E41" s="215"/>
      <c r="F41" s="216"/>
      <c r="G41" s="353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343"/>
      <c r="U41" s="344"/>
      <c r="V41" s="272"/>
      <c r="W41" s="273"/>
      <c r="X41" s="274"/>
      <c r="Y41" s="349"/>
      <c r="Z41" s="349"/>
      <c r="AA41" s="349"/>
      <c r="AB41" s="345" t="str">
        <f t="shared" si="0"/>
        <v/>
      </c>
      <c r="AC41" s="345"/>
      <c r="AD41" s="345"/>
      <c r="AE41" s="252"/>
      <c r="AF41" s="255" t="str">
        <f t="shared" si="1"/>
        <v/>
      </c>
      <c r="AG41" s="248"/>
      <c r="AH41" s="248"/>
      <c r="AI41" s="248" t="str">
        <f t="shared" si="2"/>
        <v/>
      </c>
      <c r="AJ41" s="248"/>
      <c r="AK41" s="248"/>
      <c r="AL41" s="248"/>
      <c r="AM41" s="248"/>
      <c r="AN41" s="248"/>
    </row>
    <row r="42" spans="1:40" ht="12" customHeight="1">
      <c r="A42" s="26"/>
      <c r="B42" s="65"/>
      <c r="C42" s="215"/>
      <c r="D42" s="216"/>
      <c r="E42" s="215"/>
      <c r="F42" s="216"/>
      <c r="G42" s="353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5"/>
      <c r="T42" s="343"/>
      <c r="U42" s="344"/>
      <c r="V42" s="272"/>
      <c r="W42" s="273"/>
      <c r="X42" s="274"/>
      <c r="Y42" s="349"/>
      <c r="Z42" s="349"/>
      <c r="AA42" s="349"/>
      <c r="AB42" s="345" t="str">
        <f t="shared" si="0"/>
        <v/>
      </c>
      <c r="AC42" s="345"/>
      <c r="AD42" s="345"/>
      <c r="AE42" s="252"/>
      <c r="AF42" s="255" t="str">
        <f t="shared" si="1"/>
        <v/>
      </c>
      <c r="AG42" s="248"/>
      <c r="AH42" s="248"/>
      <c r="AI42" s="248" t="str">
        <f t="shared" si="2"/>
        <v/>
      </c>
      <c r="AJ42" s="248"/>
      <c r="AK42" s="248"/>
      <c r="AL42" s="248"/>
      <c r="AM42" s="248"/>
      <c r="AN42" s="248"/>
    </row>
    <row r="43" spans="1:40" ht="12" customHeight="1">
      <c r="A43" s="26"/>
      <c r="B43" s="65"/>
      <c r="C43" s="215"/>
      <c r="D43" s="216"/>
      <c r="E43" s="215"/>
      <c r="F43" s="216"/>
      <c r="G43" s="353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5"/>
      <c r="T43" s="343"/>
      <c r="U43" s="344"/>
      <c r="V43" s="272"/>
      <c r="W43" s="273"/>
      <c r="X43" s="274"/>
      <c r="Y43" s="349"/>
      <c r="Z43" s="349"/>
      <c r="AA43" s="349"/>
      <c r="AB43" s="345" t="str">
        <f t="shared" si="0"/>
        <v/>
      </c>
      <c r="AC43" s="345"/>
      <c r="AD43" s="345"/>
      <c r="AE43" s="252"/>
      <c r="AF43" s="255" t="str">
        <f t="shared" si="1"/>
        <v/>
      </c>
      <c r="AG43" s="248"/>
      <c r="AH43" s="248"/>
      <c r="AI43" s="248" t="str">
        <f t="shared" si="2"/>
        <v/>
      </c>
      <c r="AJ43" s="248"/>
      <c r="AK43" s="248"/>
      <c r="AL43" s="248"/>
      <c r="AM43" s="248"/>
      <c r="AN43" s="248"/>
    </row>
    <row r="44" spans="1:40" ht="12" customHeight="1">
      <c r="A44" s="26"/>
      <c r="B44" s="65"/>
      <c r="C44" s="215"/>
      <c r="D44" s="216"/>
      <c r="E44" s="215"/>
      <c r="F44" s="216"/>
      <c r="G44" s="353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5"/>
      <c r="T44" s="343"/>
      <c r="U44" s="344"/>
      <c r="V44" s="272"/>
      <c r="W44" s="273"/>
      <c r="X44" s="274"/>
      <c r="Y44" s="349"/>
      <c r="Z44" s="349"/>
      <c r="AA44" s="349"/>
      <c r="AB44" s="345" t="str">
        <f t="shared" si="0"/>
        <v/>
      </c>
      <c r="AC44" s="345"/>
      <c r="AD44" s="345"/>
      <c r="AE44" s="252"/>
      <c r="AF44" s="255" t="str">
        <f t="shared" si="1"/>
        <v/>
      </c>
      <c r="AG44" s="248"/>
      <c r="AH44" s="248"/>
      <c r="AI44" s="248" t="str">
        <f t="shared" si="2"/>
        <v/>
      </c>
      <c r="AJ44" s="248"/>
      <c r="AK44" s="248"/>
      <c r="AL44" s="248"/>
      <c r="AM44" s="248"/>
      <c r="AN44" s="248"/>
    </row>
    <row r="45" spans="1:40" ht="12" customHeight="1">
      <c r="A45" s="26"/>
      <c r="B45" s="65"/>
      <c r="C45" s="215"/>
      <c r="D45" s="216"/>
      <c r="E45" s="215"/>
      <c r="F45" s="216"/>
      <c r="G45" s="353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5"/>
      <c r="T45" s="343"/>
      <c r="U45" s="344"/>
      <c r="V45" s="272"/>
      <c r="W45" s="273"/>
      <c r="X45" s="274"/>
      <c r="Y45" s="349"/>
      <c r="Z45" s="349"/>
      <c r="AA45" s="349"/>
      <c r="AB45" s="345" t="str">
        <f t="shared" si="0"/>
        <v/>
      </c>
      <c r="AC45" s="345"/>
      <c r="AD45" s="345"/>
      <c r="AE45" s="252"/>
      <c r="AF45" s="255" t="str">
        <f t="shared" si="1"/>
        <v/>
      </c>
      <c r="AG45" s="248"/>
      <c r="AH45" s="248"/>
      <c r="AI45" s="248" t="str">
        <f t="shared" si="2"/>
        <v/>
      </c>
      <c r="AJ45" s="248"/>
      <c r="AK45" s="248"/>
      <c r="AL45" s="248"/>
      <c r="AM45" s="248"/>
      <c r="AN45" s="248"/>
    </row>
    <row r="46" spans="1:40" ht="12" customHeight="1">
      <c r="A46" s="26"/>
      <c r="B46" s="65"/>
      <c r="C46" s="215"/>
      <c r="D46" s="216"/>
      <c r="E46" s="215"/>
      <c r="F46" s="216"/>
      <c r="G46" s="353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5"/>
      <c r="T46" s="343"/>
      <c r="U46" s="344"/>
      <c r="V46" s="272"/>
      <c r="W46" s="273"/>
      <c r="X46" s="274"/>
      <c r="Y46" s="349"/>
      <c r="Z46" s="349"/>
      <c r="AA46" s="349"/>
      <c r="AB46" s="345" t="str">
        <f t="shared" si="0"/>
        <v/>
      </c>
      <c r="AC46" s="345"/>
      <c r="AD46" s="345"/>
      <c r="AE46" s="252"/>
      <c r="AF46" s="255" t="str">
        <f t="shared" si="1"/>
        <v/>
      </c>
      <c r="AG46" s="248"/>
      <c r="AH46" s="248"/>
      <c r="AI46" s="248" t="str">
        <f t="shared" si="2"/>
        <v/>
      </c>
      <c r="AJ46" s="248"/>
      <c r="AK46" s="248"/>
      <c r="AL46" s="248"/>
      <c r="AM46" s="248"/>
      <c r="AN46" s="248"/>
    </row>
    <row r="47" spans="1:40" ht="12" customHeight="1">
      <c r="A47" s="26"/>
      <c r="B47" s="65"/>
      <c r="C47" s="215"/>
      <c r="D47" s="216"/>
      <c r="E47" s="215"/>
      <c r="F47" s="216"/>
      <c r="G47" s="353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5"/>
      <c r="T47" s="343"/>
      <c r="U47" s="344"/>
      <c r="V47" s="272"/>
      <c r="W47" s="273"/>
      <c r="X47" s="274"/>
      <c r="Y47" s="349"/>
      <c r="Z47" s="349"/>
      <c r="AA47" s="349"/>
      <c r="AB47" s="345" t="str">
        <f t="shared" si="0"/>
        <v/>
      </c>
      <c r="AC47" s="345"/>
      <c r="AD47" s="345"/>
      <c r="AE47" s="252"/>
      <c r="AF47" s="255" t="str">
        <f t="shared" si="1"/>
        <v/>
      </c>
      <c r="AG47" s="248"/>
      <c r="AH47" s="248"/>
      <c r="AI47" s="248" t="str">
        <f t="shared" si="2"/>
        <v/>
      </c>
      <c r="AJ47" s="248"/>
      <c r="AK47" s="248"/>
      <c r="AL47" s="248"/>
      <c r="AM47" s="248"/>
      <c r="AN47" s="248"/>
    </row>
    <row r="48" spans="1:40" ht="12" customHeight="1">
      <c r="A48" s="26"/>
      <c r="B48" s="65"/>
      <c r="C48" s="215"/>
      <c r="D48" s="216"/>
      <c r="E48" s="215"/>
      <c r="F48" s="216"/>
      <c r="G48" s="353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5"/>
      <c r="T48" s="343"/>
      <c r="U48" s="344"/>
      <c r="V48" s="272"/>
      <c r="W48" s="273"/>
      <c r="X48" s="274"/>
      <c r="Y48" s="349"/>
      <c r="Z48" s="349"/>
      <c r="AA48" s="349"/>
      <c r="AB48" s="345" t="str">
        <f t="shared" si="0"/>
        <v/>
      </c>
      <c r="AC48" s="345"/>
      <c r="AD48" s="345"/>
      <c r="AE48" s="252"/>
      <c r="AF48" s="255" t="str">
        <f t="shared" si="1"/>
        <v/>
      </c>
      <c r="AG48" s="248"/>
      <c r="AH48" s="248"/>
      <c r="AI48" s="248" t="str">
        <f t="shared" si="2"/>
        <v/>
      </c>
      <c r="AJ48" s="248"/>
      <c r="AK48" s="248"/>
      <c r="AL48" s="248"/>
      <c r="AM48" s="248"/>
      <c r="AN48" s="248"/>
    </row>
    <row r="49" spans="1:40" ht="12" customHeight="1">
      <c r="A49" s="26"/>
      <c r="B49" s="65"/>
      <c r="C49" s="215"/>
      <c r="D49" s="216"/>
      <c r="E49" s="215"/>
      <c r="F49" s="216"/>
      <c r="G49" s="353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5"/>
      <c r="T49" s="343"/>
      <c r="U49" s="344"/>
      <c r="V49" s="272"/>
      <c r="W49" s="273"/>
      <c r="X49" s="274"/>
      <c r="Y49" s="349"/>
      <c r="Z49" s="349"/>
      <c r="AA49" s="349"/>
      <c r="AB49" s="345" t="str">
        <f t="shared" si="0"/>
        <v/>
      </c>
      <c r="AC49" s="345"/>
      <c r="AD49" s="345"/>
      <c r="AE49" s="252"/>
      <c r="AF49" s="255" t="str">
        <f t="shared" si="1"/>
        <v/>
      </c>
      <c r="AG49" s="248"/>
      <c r="AH49" s="248"/>
      <c r="AI49" s="248" t="str">
        <f t="shared" si="2"/>
        <v/>
      </c>
      <c r="AJ49" s="248"/>
      <c r="AK49" s="248"/>
      <c r="AL49" s="248"/>
      <c r="AM49" s="248"/>
      <c r="AN49" s="248"/>
    </row>
    <row r="50" spans="1:40" ht="12" customHeight="1">
      <c r="A50" s="26"/>
      <c r="B50" s="65"/>
      <c r="C50" s="215"/>
      <c r="D50" s="216"/>
      <c r="E50" s="215"/>
      <c r="F50" s="216"/>
      <c r="G50" s="353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5"/>
      <c r="T50" s="343"/>
      <c r="U50" s="344"/>
      <c r="V50" s="272"/>
      <c r="W50" s="273"/>
      <c r="X50" s="274"/>
      <c r="Y50" s="349"/>
      <c r="Z50" s="349"/>
      <c r="AA50" s="349"/>
      <c r="AB50" s="345" t="str">
        <f t="shared" si="0"/>
        <v/>
      </c>
      <c r="AC50" s="345"/>
      <c r="AD50" s="345"/>
      <c r="AE50" s="252"/>
      <c r="AF50" s="255" t="str">
        <f t="shared" si="1"/>
        <v/>
      </c>
      <c r="AG50" s="248"/>
      <c r="AH50" s="248"/>
      <c r="AI50" s="248" t="str">
        <f t="shared" si="2"/>
        <v/>
      </c>
      <c r="AJ50" s="248"/>
      <c r="AK50" s="248"/>
      <c r="AL50" s="248"/>
      <c r="AM50" s="248"/>
      <c r="AN50" s="248"/>
    </row>
    <row r="51" spans="1:40" ht="12" customHeight="1">
      <c r="A51" s="26"/>
      <c r="B51" s="65"/>
      <c r="C51" s="215"/>
      <c r="D51" s="216"/>
      <c r="E51" s="215"/>
      <c r="F51" s="216"/>
      <c r="G51" s="353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5"/>
      <c r="T51" s="343"/>
      <c r="U51" s="344"/>
      <c r="V51" s="272"/>
      <c r="W51" s="273"/>
      <c r="X51" s="274"/>
      <c r="Y51" s="349"/>
      <c r="Z51" s="349"/>
      <c r="AA51" s="349"/>
      <c r="AB51" s="345" t="str">
        <f t="shared" si="0"/>
        <v/>
      </c>
      <c r="AC51" s="345"/>
      <c r="AD51" s="345"/>
      <c r="AE51" s="252"/>
      <c r="AF51" s="255" t="str">
        <f t="shared" si="1"/>
        <v/>
      </c>
      <c r="AG51" s="248"/>
      <c r="AH51" s="248"/>
      <c r="AI51" s="248" t="str">
        <f t="shared" si="2"/>
        <v/>
      </c>
      <c r="AJ51" s="248"/>
      <c r="AK51" s="248"/>
      <c r="AL51" s="248"/>
      <c r="AM51" s="248"/>
      <c r="AN51" s="248"/>
    </row>
    <row r="52" spans="1:40" ht="12" customHeight="1">
      <c r="A52" s="26"/>
      <c r="B52" s="65"/>
      <c r="C52" s="215"/>
      <c r="D52" s="216"/>
      <c r="E52" s="215"/>
      <c r="F52" s="216"/>
      <c r="G52" s="353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5"/>
      <c r="T52" s="343"/>
      <c r="U52" s="344"/>
      <c r="V52" s="272"/>
      <c r="W52" s="273"/>
      <c r="X52" s="274"/>
      <c r="Y52" s="349"/>
      <c r="Z52" s="349"/>
      <c r="AA52" s="349"/>
      <c r="AB52" s="345" t="str">
        <f t="shared" si="0"/>
        <v/>
      </c>
      <c r="AC52" s="345"/>
      <c r="AD52" s="345"/>
      <c r="AE52" s="252"/>
      <c r="AF52" s="255" t="str">
        <f t="shared" si="1"/>
        <v/>
      </c>
      <c r="AG52" s="248"/>
      <c r="AH52" s="248"/>
      <c r="AI52" s="248" t="str">
        <f t="shared" si="2"/>
        <v/>
      </c>
      <c r="AJ52" s="248"/>
      <c r="AK52" s="248"/>
      <c r="AL52" s="248"/>
      <c r="AM52" s="248"/>
      <c r="AN52" s="248"/>
    </row>
    <row r="53" spans="1:40" ht="12" customHeight="1">
      <c r="A53" s="26"/>
      <c r="B53" s="65"/>
      <c r="C53" s="215"/>
      <c r="D53" s="216"/>
      <c r="E53" s="215"/>
      <c r="F53" s="216"/>
      <c r="G53" s="353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5"/>
      <c r="T53" s="343"/>
      <c r="U53" s="344"/>
      <c r="V53" s="272"/>
      <c r="W53" s="273"/>
      <c r="X53" s="274"/>
      <c r="Y53" s="349"/>
      <c r="Z53" s="349"/>
      <c r="AA53" s="349"/>
      <c r="AB53" s="345" t="str">
        <f t="shared" si="0"/>
        <v/>
      </c>
      <c r="AC53" s="345"/>
      <c r="AD53" s="345"/>
      <c r="AE53" s="252"/>
      <c r="AF53" s="255" t="str">
        <f t="shared" si="1"/>
        <v/>
      </c>
      <c r="AG53" s="248"/>
      <c r="AH53" s="248"/>
      <c r="AI53" s="248" t="str">
        <f t="shared" si="2"/>
        <v/>
      </c>
      <c r="AJ53" s="248"/>
      <c r="AK53" s="248"/>
      <c r="AL53" s="248"/>
      <c r="AM53" s="248"/>
      <c r="AN53" s="248"/>
    </row>
    <row r="54" spans="1:40" ht="12" customHeight="1">
      <c r="A54" s="26"/>
      <c r="B54" s="65"/>
      <c r="C54" s="215"/>
      <c r="D54" s="216"/>
      <c r="E54" s="215"/>
      <c r="F54" s="216"/>
      <c r="G54" s="353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5"/>
      <c r="T54" s="343"/>
      <c r="U54" s="344"/>
      <c r="V54" s="272"/>
      <c r="W54" s="273"/>
      <c r="X54" s="274"/>
      <c r="Y54" s="349"/>
      <c r="Z54" s="349"/>
      <c r="AA54" s="349"/>
      <c r="AB54" s="345" t="str">
        <f t="shared" si="0"/>
        <v/>
      </c>
      <c r="AC54" s="345"/>
      <c r="AD54" s="345"/>
      <c r="AE54" s="252"/>
      <c r="AF54" s="255" t="str">
        <f t="shared" si="1"/>
        <v/>
      </c>
      <c r="AG54" s="248"/>
      <c r="AH54" s="248"/>
      <c r="AI54" s="248" t="str">
        <f t="shared" si="2"/>
        <v/>
      </c>
      <c r="AJ54" s="248"/>
      <c r="AK54" s="248"/>
      <c r="AL54" s="248"/>
      <c r="AM54" s="248"/>
      <c r="AN54" s="248"/>
    </row>
    <row r="55" spans="1:40" ht="12" customHeight="1">
      <c r="A55" s="26"/>
      <c r="B55" s="65"/>
      <c r="C55" s="215"/>
      <c r="D55" s="216"/>
      <c r="E55" s="215"/>
      <c r="F55" s="216"/>
      <c r="G55" s="353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5"/>
      <c r="T55" s="343"/>
      <c r="U55" s="344"/>
      <c r="V55" s="272"/>
      <c r="W55" s="273"/>
      <c r="X55" s="274"/>
      <c r="Y55" s="349"/>
      <c r="Z55" s="349"/>
      <c r="AA55" s="349"/>
      <c r="AB55" s="345" t="str">
        <f t="shared" si="0"/>
        <v/>
      </c>
      <c r="AC55" s="345"/>
      <c r="AD55" s="345"/>
      <c r="AE55" s="252"/>
      <c r="AF55" s="255" t="str">
        <f t="shared" si="1"/>
        <v/>
      </c>
      <c r="AG55" s="248"/>
      <c r="AH55" s="248"/>
      <c r="AI55" s="248" t="str">
        <f t="shared" si="2"/>
        <v/>
      </c>
      <c r="AJ55" s="248"/>
      <c r="AK55" s="248"/>
      <c r="AL55" s="248"/>
      <c r="AM55" s="248"/>
      <c r="AN55" s="248"/>
    </row>
    <row r="56" spans="1:40" ht="12" customHeight="1">
      <c r="A56" s="26"/>
      <c r="B56" s="65"/>
      <c r="C56" s="215"/>
      <c r="D56" s="216"/>
      <c r="E56" s="215"/>
      <c r="F56" s="216"/>
      <c r="G56" s="353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5"/>
      <c r="T56" s="343"/>
      <c r="U56" s="344"/>
      <c r="V56" s="272"/>
      <c r="W56" s="273"/>
      <c r="X56" s="274"/>
      <c r="Y56" s="349"/>
      <c r="Z56" s="349"/>
      <c r="AA56" s="349"/>
      <c r="AB56" s="345" t="str">
        <f t="shared" si="0"/>
        <v/>
      </c>
      <c r="AC56" s="345"/>
      <c r="AD56" s="345"/>
      <c r="AE56" s="252"/>
      <c r="AF56" s="255" t="str">
        <f t="shared" si="1"/>
        <v/>
      </c>
      <c r="AG56" s="248"/>
      <c r="AH56" s="248"/>
      <c r="AI56" s="248" t="str">
        <f t="shared" si="2"/>
        <v/>
      </c>
      <c r="AJ56" s="248"/>
      <c r="AK56" s="248"/>
      <c r="AL56" s="248"/>
      <c r="AM56" s="248"/>
      <c r="AN56" s="248"/>
    </row>
    <row r="57" spans="1:40" ht="12" customHeight="1">
      <c r="A57" s="26"/>
      <c r="B57" s="65"/>
      <c r="C57" s="215"/>
      <c r="D57" s="216"/>
      <c r="E57" s="215"/>
      <c r="F57" s="216"/>
      <c r="G57" s="353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5"/>
      <c r="T57" s="343"/>
      <c r="U57" s="344"/>
      <c r="V57" s="272"/>
      <c r="W57" s="273"/>
      <c r="X57" s="274"/>
      <c r="Y57" s="349"/>
      <c r="Z57" s="349"/>
      <c r="AA57" s="349"/>
      <c r="AB57" s="345" t="str">
        <f t="shared" si="0"/>
        <v/>
      </c>
      <c r="AC57" s="345"/>
      <c r="AD57" s="345"/>
      <c r="AE57" s="252"/>
      <c r="AF57" s="255" t="str">
        <f t="shared" si="1"/>
        <v/>
      </c>
      <c r="AG57" s="248"/>
      <c r="AH57" s="248"/>
      <c r="AI57" s="248" t="str">
        <f t="shared" si="2"/>
        <v/>
      </c>
      <c r="AJ57" s="248"/>
      <c r="AK57" s="248"/>
      <c r="AL57" s="248"/>
      <c r="AM57" s="248"/>
      <c r="AN57" s="248"/>
    </row>
    <row r="58" spans="1:40" ht="12" customHeight="1">
      <c r="A58" s="26"/>
      <c r="B58" s="65"/>
      <c r="C58" s="215"/>
      <c r="D58" s="216"/>
      <c r="E58" s="215"/>
      <c r="F58" s="216"/>
      <c r="G58" s="353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5"/>
      <c r="T58" s="343"/>
      <c r="U58" s="344"/>
      <c r="V58" s="272"/>
      <c r="W58" s="273"/>
      <c r="X58" s="274"/>
      <c r="Y58" s="349"/>
      <c r="Z58" s="349"/>
      <c r="AA58" s="349"/>
      <c r="AB58" s="345" t="str">
        <f t="shared" si="0"/>
        <v/>
      </c>
      <c r="AC58" s="345"/>
      <c r="AD58" s="345"/>
      <c r="AE58" s="252"/>
      <c r="AF58" s="255" t="str">
        <f t="shared" si="1"/>
        <v/>
      </c>
      <c r="AG58" s="248"/>
      <c r="AH58" s="248"/>
      <c r="AI58" s="248" t="str">
        <f t="shared" si="2"/>
        <v/>
      </c>
      <c r="AJ58" s="248"/>
      <c r="AK58" s="248"/>
      <c r="AL58" s="248"/>
      <c r="AM58" s="248"/>
      <c r="AN58" s="248"/>
    </row>
    <row r="59" spans="1:40" ht="12" customHeight="1">
      <c r="A59" s="26"/>
      <c r="B59" s="65"/>
      <c r="C59" s="215"/>
      <c r="D59" s="216"/>
      <c r="E59" s="215"/>
      <c r="F59" s="216"/>
      <c r="G59" s="353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5"/>
      <c r="T59" s="343"/>
      <c r="U59" s="344"/>
      <c r="V59" s="272"/>
      <c r="W59" s="273"/>
      <c r="X59" s="274"/>
      <c r="Y59" s="349"/>
      <c r="Z59" s="349"/>
      <c r="AA59" s="349"/>
      <c r="AB59" s="345" t="str">
        <f t="shared" si="0"/>
        <v/>
      </c>
      <c r="AC59" s="345"/>
      <c r="AD59" s="345"/>
      <c r="AE59" s="252"/>
      <c r="AF59" s="255" t="str">
        <f t="shared" si="1"/>
        <v/>
      </c>
      <c r="AG59" s="248"/>
      <c r="AH59" s="248"/>
      <c r="AI59" s="248" t="str">
        <f t="shared" si="2"/>
        <v/>
      </c>
      <c r="AJ59" s="248"/>
      <c r="AK59" s="248"/>
      <c r="AL59" s="248"/>
      <c r="AM59" s="248"/>
      <c r="AN59" s="248"/>
    </row>
    <row r="60" spans="1:40" ht="12" customHeight="1">
      <c r="A60" s="26"/>
      <c r="B60" s="65"/>
      <c r="C60" s="215"/>
      <c r="D60" s="216"/>
      <c r="E60" s="215"/>
      <c r="F60" s="216"/>
      <c r="G60" s="353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5"/>
      <c r="T60" s="343"/>
      <c r="U60" s="344"/>
      <c r="V60" s="272"/>
      <c r="W60" s="273"/>
      <c r="X60" s="274"/>
      <c r="Y60" s="349"/>
      <c r="Z60" s="349"/>
      <c r="AA60" s="349"/>
      <c r="AB60" s="345" t="str">
        <f t="shared" si="0"/>
        <v/>
      </c>
      <c r="AC60" s="345"/>
      <c r="AD60" s="345"/>
      <c r="AE60" s="252"/>
      <c r="AF60" s="255" t="str">
        <f t="shared" si="1"/>
        <v/>
      </c>
      <c r="AG60" s="248"/>
      <c r="AH60" s="248"/>
      <c r="AI60" s="248" t="str">
        <f t="shared" si="2"/>
        <v/>
      </c>
      <c r="AJ60" s="248"/>
      <c r="AK60" s="248"/>
      <c r="AL60" s="248"/>
      <c r="AM60" s="248"/>
      <c r="AN60" s="248"/>
    </row>
    <row r="61" spans="1:40" ht="12" customHeight="1">
      <c r="A61" s="26"/>
      <c r="B61" s="65"/>
      <c r="C61" s="215"/>
      <c r="D61" s="216"/>
      <c r="E61" s="215"/>
      <c r="F61" s="216"/>
      <c r="G61" s="353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5"/>
      <c r="T61" s="343"/>
      <c r="U61" s="344"/>
      <c r="V61" s="272"/>
      <c r="W61" s="273"/>
      <c r="X61" s="274"/>
      <c r="Y61" s="349"/>
      <c r="Z61" s="349"/>
      <c r="AA61" s="349"/>
      <c r="AB61" s="345" t="str">
        <f t="shared" si="0"/>
        <v/>
      </c>
      <c r="AC61" s="345"/>
      <c r="AD61" s="345"/>
      <c r="AE61" s="252"/>
      <c r="AF61" s="255" t="str">
        <f t="shared" si="1"/>
        <v/>
      </c>
      <c r="AG61" s="248"/>
      <c r="AH61" s="248"/>
      <c r="AI61" s="248" t="str">
        <f t="shared" si="2"/>
        <v/>
      </c>
      <c r="AJ61" s="248"/>
      <c r="AK61" s="248"/>
      <c r="AL61" s="248"/>
      <c r="AM61" s="248"/>
      <c r="AN61" s="248"/>
    </row>
    <row r="62" spans="1:40" ht="12" customHeight="1">
      <c r="A62" s="26"/>
      <c r="B62" s="65"/>
      <c r="C62" s="215"/>
      <c r="D62" s="216"/>
      <c r="E62" s="215"/>
      <c r="F62" s="216"/>
      <c r="G62" s="353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5"/>
      <c r="T62" s="343"/>
      <c r="U62" s="344"/>
      <c r="V62" s="272"/>
      <c r="W62" s="273"/>
      <c r="X62" s="274"/>
      <c r="Y62" s="349"/>
      <c r="Z62" s="349"/>
      <c r="AA62" s="349"/>
      <c r="AB62" s="345" t="str">
        <f t="shared" ref="AB62:AB84" si="3">IF(T62="","",ROUND(V62*Y62,2))</f>
        <v/>
      </c>
      <c r="AC62" s="345"/>
      <c r="AD62" s="345"/>
      <c r="AE62" s="252"/>
      <c r="AF62" s="255" t="str">
        <f t="shared" ref="AF62:AF84" si="4">IF(T62="","",ROUND(Y62*(1+$AJ$18),2))</f>
        <v/>
      </c>
      <c r="AG62" s="248"/>
      <c r="AH62" s="248"/>
      <c r="AI62" s="248" t="str">
        <f t="shared" ref="AI62:AI84" si="5">IF(T62="","",ROUND(V62*AF62,2))</f>
        <v/>
      </c>
      <c r="AJ62" s="248"/>
      <c r="AK62" s="248"/>
      <c r="AL62" s="248"/>
      <c r="AM62" s="248"/>
      <c r="AN62" s="248"/>
    </row>
    <row r="63" spans="1:40" ht="12" customHeight="1">
      <c r="A63" s="26"/>
      <c r="B63" s="65"/>
      <c r="C63" s="215"/>
      <c r="D63" s="216"/>
      <c r="E63" s="215"/>
      <c r="F63" s="216"/>
      <c r="G63" s="353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5"/>
      <c r="T63" s="343"/>
      <c r="U63" s="344"/>
      <c r="V63" s="272"/>
      <c r="W63" s="273"/>
      <c r="X63" s="274"/>
      <c r="Y63" s="349"/>
      <c r="Z63" s="349"/>
      <c r="AA63" s="349"/>
      <c r="AB63" s="345" t="str">
        <f t="shared" si="3"/>
        <v/>
      </c>
      <c r="AC63" s="345"/>
      <c r="AD63" s="345"/>
      <c r="AE63" s="252"/>
      <c r="AF63" s="255" t="str">
        <f t="shared" si="4"/>
        <v/>
      </c>
      <c r="AG63" s="248"/>
      <c r="AH63" s="248"/>
      <c r="AI63" s="248" t="str">
        <f t="shared" si="5"/>
        <v/>
      </c>
      <c r="AJ63" s="248"/>
      <c r="AK63" s="248"/>
      <c r="AL63" s="248"/>
      <c r="AM63" s="248"/>
      <c r="AN63" s="248"/>
    </row>
    <row r="64" spans="1:40" ht="12" customHeight="1">
      <c r="A64" s="26"/>
      <c r="B64" s="65"/>
      <c r="C64" s="215"/>
      <c r="D64" s="216"/>
      <c r="E64" s="215"/>
      <c r="F64" s="216"/>
      <c r="G64" s="353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5"/>
      <c r="T64" s="343"/>
      <c r="U64" s="344"/>
      <c r="V64" s="272"/>
      <c r="W64" s="273"/>
      <c r="X64" s="274"/>
      <c r="Y64" s="349"/>
      <c r="Z64" s="349"/>
      <c r="AA64" s="349"/>
      <c r="AB64" s="345" t="str">
        <f t="shared" si="3"/>
        <v/>
      </c>
      <c r="AC64" s="345"/>
      <c r="AD64" s="345"/>
      <c r="AE64" s="252"/>
      <c r="AF64" s="255" t="str">
        <f t="shared" si="4"/>
        <v/>
      </c>
      <c r="AG64" s="248"/>
      <c r="AH64" s="248"/>
      <c r="AI64" s="248" t="str">
        <f t="shared" si="5"/>
        <v/>
      </c>
      <c r="AJ64" s="248"/>
      <c r="AK64" s="248"/>
      <c r="AL64" s="248"/>
      <c r="AM64" s="248"/>
      <c r="AN64" s="248"/>
    </row>
    <row r="65" spans="1:40" ht="12" customHeight="1">
      <c r="A65" s="26"/>
      <c r="B65" s="65"/>
      <c r="C65" s="215"/>
      <c r="D65" s="216"/>
      <c r="E65" s="215"/>
      <c r="F65" s="216"/>
      <c r="G65" s="353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5"/>
      <c r="T65" s="343"/>
      <c r="U65" s="344"/>
      <c r="V65" s="272"/>
      <c r="W65" s="273"/>
      <c r="X65" s="274"/>
      <c r="Y65" s="349"/>
      <c r="Z65" s="349"/>
      <c r="AA65" s="349"/>
      <c r="AB65" s="345" t="str">
        <f t="shared" si="3"/>
        <v/>
      </c>
      <c r="AC65" s="345"/>
      <c r="AD65" s="345"/>
      <c r="AE65" s="252"/>
      <c r="AF65" s="255" t="str">
        <f t="shared" si="4"/>
        <v/>
      </c>
      <c r="AG65" s="248"/>
      <c r="AH65" s="248"/>
      <c r="AI65" s="248" t="str">
        <f t="shared" si="5"/>
        <v/>
      </c>
      <c r="AJ65" s="248"/>
      <c r="AK65" s="248"/>
      <c r="AL65" s="248"/>
      <c r="AM65" s="248"/>
      <c r="AN65" s="248"/>
    </row>
    <row r="66" spans="1:40" ht="12" customHeight="1">
      <c r="A66" s="26"/>
      <c r="B66" s="65"/>
      <c r="C66" s="215"/>
      <c r="D66" s="216"/>
      <c r="E66" s="215"/>
      <c r="F66" s="216"/>
      <c r="G66" s="353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5"/>
      <c r="T66" s="343"/>
      <c r="U66" s="344"/>
      <c r="V66" s="272"/>
      <c r="W66" s="273"/>
      <c r="X66" s="274"/>
      <c r="Y66" s="349"/>
      <c r="Z66" s="349"/>
      <c r="AA66" s="349"/>
      <c r="AB66" s="345" t="str">
        <f t="shared" si="3"/>
        <v/>
      </c>
      <c r="AC66" s="345"/>
      <c r="AD66" s="345"/>
      <c r="AE66" s="252"/>
      <c r="AF66" s="255" t="str">
        <f t="shared" si="4"/>
        <v/>
      </c>
      <c r="AG66" s="248"/>
      <c r="AH66" s="248"/>
      <c r="AI66" s="248" t="str">
        <f t="shared" si="5"/>
        <v/>
      </c>
      <c r="AJ66" s="248"/>
      <c r="AK66" s="248"/>
      <c r="AL66" s="248"/>
      <c r="AM66" s="248"/>
      <c r="AN66" s="248"/>
    </row>
    <row r="67" spans="1:40" ht="12" customHeight="1">
      <c r="A67" s="26"/>
      <c r="B67" s="65"/>
      <c r="C67" s="215"/>
      <c r="D67" s="216"/>
      <c r="E67" s="215"/>
      <c r="F67" s="216"/>
      <c r="G67" s="353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5"/>
      <c r="T67" s="343"/>
      <c r="U67" s="344"/>
      <c r="V67" s="272"/>
      <c r="W67" s="273"/>
      <c r="X67" s="274"/>
      <c r="Y67" s="349"/>
      <c r="Z67" s="349"/>
      <c r="AA67" s="349"/>
      <c r="AB67" s="345" t="str">
        <f t="shared" si="3"/>
        <v/>
      </c>
      <c r="AC67" s="345"/>
      <c r="AD67" s="345"/>
      <c r="AE67" s="252"/>
      <c r="AF67" s="255" t="str">
        <f t="shared" si="4"/>
        <v/>
      </c>
      <c r="AG67" s="248"/>
      <c r="AH67" s="248"/>
      <c r="AI67" s="248" t="str">
        <f t="shared" si="5"/>
        <v/>
      </c>
      <c r="AJ67" s="248"/>
      <c r="AK67" s="248"/>
      <c r="AL67" s="248"/>
      <c r="AM67" s="248"/>
      <c r="AN67" s="248"/>
    </row>
    <row r="68" spans="1:40" ht="12" customHeight="1">
      <c r="A68" s="26"/>
      <c r="B68" s="65"/>
      <c r="C68" s="215"/>
      <c r="D68" s="216"/>
      <c r="E68" s="215"/>
      <c r="F68" s="216"/>
      <c r="G68" s="353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5"/>
      <c r="T68" s="343"/>
      <c r="U68" s="344"/>
      <c r="V68" s="272"/>
      <c r="W68" s="273"/>
      <c r="X68" s="274"/>
      <c r="Y68" s="349"/>
      <c r="Z68" s="349"/>
      <c r="AA68" s="349"/>
      <c r="AB68" s="345" t="str">
        <f t="shared" si="3"/>
        <v/>
      </c>
      <c r="AC68" s="345"/>
      <c r="AD68" s="345"/>
      <c r="AE68" s="252"/>
      <c r="AF68" s="255" t="str">
        <f t="shared" si="4"/>
        <v/>
      </c>
      <c r="AG68" s="248"/>
      <c r="AH68" s="248"/>
      <c r="AI68" s="248" t="str">
        <f t="shared" si="5"/>
        <v/>
      </c>
      <c r="AJ68" s="248"/>
      <c r="AK68" s="248"/>
      <c r="AL68" s="248"/>
      <c r="AM68" s="248"/>
      <c r="AN68" s="248"/>
    </row>
    <row r="69" spans="1:40" ht="12" customHeight="1">
      <c r="A69" s="26"/>
      <c r="B69" s="65"/>
      <c r="C69" s="215"/>
      <c r="D69" s="216"/>
      <c r="E69" s="215"/>
      <c r="F69" s="216"/>
      <c r="G69" s="353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5"/>
      <c r="T69" s="343"/>
      <c r="U69" s="344"/>
      <c r="V69" s="272"/>
      <c r="W69" s="273"/>
      <c r="X69" s="274"/>
      <c r="Y69" s="349"/>
      <c r="Z69" s="349"/>
      <c r="AA69" s="349"/>
      <c r="AB69" s="345" t="str">
        <f t="shared" si="3"/>
        <v/>
      </c>
      <c r="AC69" s="345"/>
      <c r="AD69" s="345"/>
      <c r="AE69" s="252"/>
      <c r="AF69" s="255" t="str">
        <f t="shared" si="4"/>
        <v/>
      </c>
      <c r="AG69" s="248"/>
      <c r="AH69" s="248"/>
      <c r="AI69" s="248" t="str">
        <f t="shared" si="5"/>
        <v/>
      </c>
      <c r="AJ69" s="248"/>
      <c r="AK69" s="248"/>
      <c r="AL69" s="248"/>
      <c r="AM69" s="248"/>
      <c r="AN69" s="248"/>
    </row>
    <row r="70" spans="1:40" ht="12" customHeight="1">
      <c r="A70" s="26"/>
      <c r="B70" s="65"/>
      <c r="C70" s="215"/>
      <c r="D70" s="216"/>
      <c r="E70" s="215"/>
      <c r="F70" s="216"/>
      <c r="G70" s="353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5"/>
      <c r="T70" s="343"/>
      <c r="U70" s="344"/>
      <c r="V70" s="272"/>
      <c r="W70" s="273"/>
      <c r="X70" s="274"/>
      <c r="Y70" s="349"/>
      <c r="Z70" s="349"/>
      <c r="AA70" s="349"/>
      <c r="AB70" s="345" t="str">
        <f t="shared" si="3"/>
        <v/>
      </c>
      <c r="AC70" s="345"/>
      <c r="AD70" s="345"/>
      <c r="AE70" s="252"/>
      <c r="AF70" s="255" t="str">
        <f t="shared" si="4"/>
        <v/>
      </c>
      <c r="AG70" s="248"/>
      <c r="AH70" s="248"/>
      <c r="AI70" s="248" t="str">
        <f t="shared" si="5"/>
        <v/>
      </c>
      <c r="AJ70" s="248"/>
      <c r="AK70" s="248"/>
      <c r="AL70" s="248"/>
      <c r="AM70" s="248"/>
      <c r="AN70" s="248"/>
    </row>
    <row r="71" spans="1:40" ht="12" customHeight="1">
      <c r="A71" s="26"/>
      <c r="B71" s="65"/>
      <c r="C71" s="215"/>
      <c r="D71" s="216"/>
      <c r="E71" s="215"/>
      <c r="F71" s="216"/>
      <c r="G71" s="353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5"/>
      <c r="T71" s="343"/>
      <c r="U71" s="344"/>
      <c r="V71" s="272"/>
      <c r="W71" s="273"/>
      <c r="X71" s="274"/>
      <c r="Y71" s="349"/>
      <c r="Z71" s="349"/>
      <c r="AA71" s="349"/>
      <c r="AB71" s="345" t="str">
        <f t="shared" si="3"/>
        <v/>
      </c>
      <c r="AC71" s="345"/>
      <c r="AD71" s="345"/>
      <c r="AE71" s="252"/>
      <c r="AF71" s="255" t="str">
        <f t="shared" si="4"/>
        <v/>
      </c>
      <c r="AG71" s="248"/>
      <c r="AH71" s="248"/>
      <c r="AI71" s="248" t="str">
        <f t="shared" si="5"/>
        <v/>
      </c>
      <c r="AJ71" s="248"/>
      <c r="AK71" s="248"/>
      <c r="AL71" s="248"/>
      <c r="AM71" s="248"/>
      <c r="AN71" s="248"/>
    </row>
    <row r="72" spans="1:40" ht="12" customHeight="1">
      <c r="A72" s="26"/>
      <c r="B72" s="65"/>
      <c r="C72" s="215"/>
      <c r="D72" s="216"/>
      <c r="E72" s="215"/>
      <c r="F72" s="216"/>
      <c r="G72" s="353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5"/>
      <c r="T72" s="343"/>
      <c r="U72" s="344"/>
      <c r="V72" s="272"/>
      <c r="W72" s="273"/>
      <c r="X72" s="274"/>
      <c r="Y72" s="349"/>
      <c r="Z72" s="349"/>
      <c r="AA72" s="349"/>
      <c r="AB72" s="345" t="str">
        <f t="shared" si="3"/>
        <v/>
      </c>
      <c r="AC72" s="345"/>
      <c r="AD72" s="345"/>
      <c r="AE72" s="252"/>
      <c r="AF72" s="255" t="str">
        <f t="shared" si="4"/>
        <v/>
      </c>
      <c r="AG72" s="248"/>
      <c r="AH72" s="248"/>
      <c r="AI72" s="248" t="str">
        <f t="shared" si="5"/>
        <v/>
      </c>
      <c r="AJ72" s="248"/>
      <c r="AK72" s="248"/>
      <c r="AL72" s="248"/>
      <c r="AM72" s="248"/>
      <c r="AN72" s="248"/>
    </row>
    <row r="73" spans="1:40" ht="12" customHeight="1">
      <c r="A73" s="26"/>
      <c r="B73" s="65"/>
      <c r="C73" s="215"/>
      <c r="D73" s="216"/>
      <c r="E73" s="215"/>
      <c r="F73" s="216"/>
      <c r="G73" s="353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5"/>
      <c r="T73" s="343"/>
      <c r="U73" s="344"/>
      <c r="V73" s="272"/>
      <c r="W73" s="273"/>
      <c r="X73" s="274"/>
      <c r="Y73" s="349"/>
      <c r="Z73" s="349"/>
      <c r="AA73" s="349"/>
      <c r="AB73" s="345" t="str">
        <f t="shared" si="3"/>
        <v/>
      </c>
      <c r="AC73" s="345"/>
      <c r="AD73" s="345"/>
      <c r="AE73" s="252"/>
      <c r="AF73" s="255" t="str">
        <f t="shared" si="4"/>
        <v/>
      </c>
      <c r="AG73" s="248"/>
      <c r="AH73" s="248"/>
      <c r="AI73" s="248" t="str">
        <f t="shared" si="5"/>
        <v/>
      </c>
      <c r="AJ73" s="248"/>
      <c r="AK73" s="248"/>
      <c r="AL73" s="248"/>
      <c r="AM73" s="248"/>
      <c r="AN73" s="248"/>
    </row>
    <row r="74" spans="1:40" ht="12" customHeight="1">
      <c r="A74" s="26"/>
      <c r="B74" s="65"/>
      <c r="C74" s="215"/>
      <c r="D74" s="216"/>
      <c r="E74" s="215"/>
      <c r="F74" s="216"/>
      <c r="G74" s="353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5"/>
      <c r="T74" s="343"/>
      <c r="U74" s="344"/>
      <c r="V74" s="272"/>
      <c r="W74" s="273"/>
      <c r="X74" s="274"/>
      <c r="Y74" s="349"/>
      <c r="Z74" s="349"/>
      <c r="AA74" s="349"/>
      <c r="AB74" s="345" t="str">
        <f t="shared" si="3"/>
        <v/>
      </c>
      <c r="AC74" s="345"/>
      <c r="AD74" s="345"/>
      <c r="AE74" s="252"/>
      <c r="AF74" s="255" t="str">
        <f t="shared" si="4"/>
        <v/>
      </c>
      <c r="AG74" s="248"/>
      <c r="AH74" s="248"/>
      <c r="AI74" s="248" t="str">
        <f t="shared" si="5"/>
        <v/>
      </c>
      <c r="AJ74" s="248"/>
      <c r="AK74" s="248"/>
      <c r="AL74" s="248"/>
      <c r="AM74" s="248"/>
      <c r="AN74" s="248"/>
    </row>
    <row r="75" spans="1:40" ht="12" customHeight="1">
      <c r="A75" s="26"/>
      <c r="B75" s="65"/>
      <c r="C75" s="215"/>
      <c r="D75" s="216"/>
      <c r="E75" s="215"/>
      <c r="F75" s="216"/>
      <c r="G75" s="353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5"/>
      <c r="T75" s="343"/>
      <c r="U75" s="344"/>
      <c r="V75" s="272"/>
      <c r="W75" s="273"/>
      <c r="X75" s="274"/>
      <c r="Y75" s="349"/>
      <c r="Z75" s="349"/>
      <c r="AA75" s="349"/>
      <c r="AB75" s="345" t="str">
        <f t="shared" si="3"/>
        <v/>
      </c>
      <c r="AC75" s="345"/>
      <c r="AD75" s="345"/>
      <c r="AE75" s="252"/>
      <c r="AF75" s="255" t="str">
        <f t="shared" si="4"/>
        <v/>
      </c>
      <c r="AG75" s="248"/>
      <c r="AH75" s="248"/>
      <c r="AI75" s="248" t="str">
        <f t="shared" si="5"/>
        <v/>
      </c>
      <c r="AJ75" s="248"/>
      <c r="AK75" s="248"/>
      <c r="AL75" s="248"/>
      <c r="AM75" s="248"/>
      <c r="AN75" s="248"/>
    </row>
    <row r="76" spans="1:40" ht="12" customHeight="1">
      <c r="A76" s="26"/>
      <c r="B76" s="65"/>
      <c r="C76" s="215"/>
      <c r="D76" s="216"/>
      <c r="E76" s="215"/>
      <c r="F76" s="216"/>
      <c r="G76" s="353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5"/>
      <c r="T76" s="343"/>
      <c r="U76" s="344"/>
      <c r="V76" s="272"/>
      <c r="W76" s="273"/>
      <c r="X76" s="274"/>
      <c r="Y76" s="349"/>
      <c r="Z76" s="349"/>
      <c r="AA76" s="349"/>
      <c r="AB76" s="345" t="str">
        <f t="shared" si="3"/>
        <v/>
      </c>
      <c r="AC76" s="345"/>
      <c r="AD76" s="345"/>
      <c r="AE76" s="252"/>
      <c r="AF76" s="255" t="str">
        <f t="shared" si="4"/>
        <v/>
      </c>
      <c r="AG76" s="248"/>
      <c r="AH76" s="248"/>
      <c r="AI76" s="248" t="str">
        <f t="shared" si="5"/>
        <v/>
      </c>
      <c r="AJ76" s="248"/>
      <c r="AK76" s="248"/>
      <c r="AL76" s="248"/>
      <c r="AM76" s="248"/>
      <c r="AN76" s="248"/>
    </row>
    <row r="77" spans="1:40" ht="12" customHeight="1">
      <c r="A77" s="26"/>
      <c r="B77" s="65"/>
      <c r="C77" s="215"/>
      <c r="D77" s="216"/>
      <c r="E77" s="215"/>
      <c r="F77" s="216"/>
      <c r="G77" s="353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5"/>
      <c r="T77" s="343"/>
      <c r="U77" s="344"/>
      <c r="V77" s="272"/>
      <c r="W77" s="273"/>
      <c r="X77" s="274"/>
      <c r="Y77" s="349"/>
      <c r="Z77" s="349"/>
      <c r="AA77" s="349"/>
      <c r="AB77" s="345" t="str">
        <f t="shared" si="3"/>
        <v/>
      </c>
      <c r="AC77" s="345"/>
      <c r="AD77" s="345"/>
      <c r="AE77" s="252"/>
      <c r="AF77" s="255" t="str">
        <f t="shared" si="4"/>
        <v/>
      </c>
      <c r="AG77" s="248"/>
      <c r="AH77" s="248"/>
      <c r="AI77" s="248" t="str">
        <f t="shared" si="5"/>
        <v/>
      </c>
      <c r="AJ77" s="248"/>
      <c r="AK77" s="248"/>
      <c r="AL77" s="248"/>
      <c r="AM77" s="248"/>
      <c r="AN77" s="248"/>
    </row>
    <row r="78" spans="1:40" ht="12" customHeight="1">
      <c r="A78" s="26"/>
      <c r="B78" s="65"/>
      <c r="C78" s="215"/>
      <c r="D78" s="216"/>
      <c r="E78" s="215"/>
      <c r="F78" s="216"/>
      <c r="G78" s="353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5"/>
      <c r="T78" s="343"/>
      <c r="U78" s="344"/>
      <c r="V78" s="272"/>
      <c r="W78" s="273"/>
      <c r="X78" s="274"/>
      <c r="Y78" s="349"/>
      <c r="Z78" s="349"/>
      <c r="AA78" s="349"/>
      <c r="AB78" s="345" t="str">
        <f t="shared" si="3"/>
        <v/>
      </c>
      <c r="AC78" s="345"/>
      <c r="AD78" s="345"/>
      <c r="AE78" s="252"/>
      <c r="AF78" s="255" t="str">
        <f t="shared" si="4"/>
        <v/>
      </c>
      <c r="AG78" s="248"/>
      <c r="AH78" s="248"/>
      <c r="AI78" s="248" t="str">
        <f t="shared" si="5"/>
        <v/>
      </c>
      <c r="AJ78" s="248"/>
      <c r="AK78" s="248"/>
      <c r="AL78" s="248"/>
      <c r="AM78" s="248"/>
      <c r="AN78" s="248"/>
    </row>
    <row r="79" spans="1:40" ht="12" customHeight="1">
      <c r="A79" s="26"/>
      <c r="B79" s="65"/>
      <c r="C79" s="215"/>
      <c r="D79" s="216"/>
      <c r="E79" s="215"/>
      <c r="F79" s="216"/>
      <c r="G79" s="353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5"/>
      <c r="T79" s="343"/>
      <c r="U79" s="344"/>
      <c r="V79" s="272"/>
      <c r="W79" s="273"/>
      <c r="X79" s="274"/>
      <c r="Y79" s="349"/>
      <c r="Z79" s="349"/>
      <c r="AA79" s="349"/>
      <c r="AB79" s="345" t="str">
        <f t="shared" si="3"/>
        <v/>
      </c>
      <c r="AC79" s="345"/>
      <c r="AD79" s="345"/>
      <c r="AE79" s="252"/>
      <c r="AF79" s="255" t="str">
        <f t="shared" si="4"/>
        <v/>
      </c>
      <c r="AG79" s="248"/>
      <c r="AH79" s="248"/>
      <c r="AI79" s="248" t="str">
        <f t="shared" si="5"/>
        <v/>
      </c>
      <c r="AJ79" s="248"/>
      <c r="AK79" s="248"/>
      <c r="AL79" s="248"/>
      <c r="AM79" s="248"/>
      <c r="AN79" s="248"/>
    </row>
    <row r="80" spans="1:40" ht="12" customHeight="1">
      <c r="A80" s="26"/>
      <c r="B80" s="65"/>
      <c r="C80" s="215"/>
      <c r="D80" s="216"/>
      <c r="E80" s="215"/>
      <c r="F80" s="216"/>
      <c r="G80" s="353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5"/>
      <c r="T80" s="343"/>
      <c r="U80" s="344"/>
      <c r="V80" s="272"/>
      <c r="W80" s="273"/>
      <c r="X80" s="274"/>
      <c r="Y80" s="349"/>
      <c r="Z80" s="349"/>
      <c r="AA80" s="349"/>
      <c r="AB80" s="345" t="str">
        <f t="shared" si="3"/>
        <v/>
      </c>
      <c r="AC80" s="345"/>
      <c r="AD80" s="345"/>
      <c r="AE80" s="252"/>
      <c r="AF80" s="255" t="str">
        <f t="shared" si="4"/>
        <v/>
      </c>
      <c r="AG80" s="248"/>
      <c r="AH80" s="248"/>
      <c r="AI80" s="248" t="str">
        <f t="shared" si="5"/>
        <v/>
      </c>
      <c r="AJ80" s="248"/>
      <c r="AK80" s="248"/>
      <c r="AL80" s="248"/>
      <c r="AM80" s="248"/>
      <c r="AN80" s="248"/>
    </row>
    <row r="81" spans="1:48" ht="12" customHeight="1">
      <c r="A81" s="26"/>
      <c r="B81" s="65"/>
      <c r="C81" s="215"/>
      <c r="D81" s="216"/>
      <c r="E81" s="215"/>
      <c r="F81" s="216"/>
      <c r="G81" s="353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5"/>
      <c r="T81" s="343"/>
      <c r="U81" s="344"/>
      <c r="V81" s="272"/>
      <c r="W81" s="273"/>
      <c r="X81" s="274"/>
      <c r="Y81" s="349"/>
      <c r="Z81" s="349"/>
      <c r="AA81" s="349"/>
      <c r="AB81" s="345" t="str">
        <f t="shared" si="3"/>
        <v/>
      </c>
      <c r="AC81" s="345"/>
      <c r="AD81" s="345"/>
      <c r="AE81" s="252"/>
      <c r="AF81" s="255" t="str">
        <f t="shared" si="4"/>
        <v/>
      </c>
      <c r="AG81" s="248"/>
      <c r="AH81" s="248"/>
      <c r="AI81" s="248" t="str">
        <f t="shared" si="5"/>
        <v/>
      </c>
      <c r="AJ81" s="248"/>
      <c r="AK81" s="248"/>
      <c r="AL81" s="248"/>
      <c r="AM81" s="248"/>
      <c r="AN81" s="248"/>
    </row>
    <row r="82" spans="1:48" ht="12" customHeight="1">
      <c r="A82" s="26"/>
      <c r="B82" s="65"/>
      <c r="C82" s="215"/>
      <c r="D82" s="216"/>
      <c r="E82" s="215"/>
      <c r="F82" s="216"/>
      <c r="G82" s="353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5"/>
      <c r="T82" s="343"/>
      <c r="U82" s="344"/>
      <c r="V82" s="272"/>
      <c r="W82" s="273"/>
      <c r="X82" s="274"/>
      <c r="Y82" s="349"/>
      <c r="Z82" s="349"/>
      <c r="AA82" s="349"/>
      <c r="AB82" s="345" t="str">
        <f t="shared" si="3"/>
        <v/>
      </c>
      <c r="AC82" s="345"/>
      <c r="AD82" s="345"/>
      <c r="AE82" s="252"/>
      <c r="AF82" s="255" t="str">
        <f t="shared" si="4"/>
        <v/>
      </c>
      <c r="AG82" s="248"/>
      <c r="AH82" s="248"/>
      <c r="AI82" s="248" t="str">
        <f t="shared" si="5"/>
        <v/>
      </c>
      <c r="AJ82" s="248"/>
      <c r="AK82" s="248"/>
      <c r="AL82" s="248"/>
      <c r="AM82" s="248"/>
      <c r="AN82" s="248"/>
    </row>
    <row r="83" spans="1:48" ht="12" customHeight="1">
      <c r="A83" s="26"/>
      <c r="B83" s="65"/>
      <c r="C83" s="215"/>
      <c r="D83" s="216"/>
      <c r="E83" s="215"/>
      <c r="F83" s="216"/>
      <c r="G83" s="353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5"/>
      <c r="T83" s="343"/>
      <c r="U83" s="344"/>
      <c r="V83" s="272"/>
      <c r="W83" s="273"/>
      <c r="X83" s="274"/>
      <c r="Y83" s="349"/>
      <c r="Z83" s="349"/>
      <c r="AA83" s="349"/>
      <c r="AB83" s="345" t="str">
        <f t="shared" si="3"/>
        <v/>
      </c>
      <c r="AC83" s="345"/>
      <c r="AD83" s="345"/>
      <c r="AE83" s="252"/>
      <c r="AF83" s="255" t="str">
        <f t="shared" si="4"/>
        <v/>
      </c>
      <c r="AG83" s="248"/>
      <c r="AH83" s="248"/>
      <c r="AI83" s="248" t="str">
        <f t="shared" si="5"/>
        <v/>
      </c>
      <c r="AJ83" s="248"/>
      <c r="AK83" s="248"/>
      <c r="AL83" s="248"/>
      <c r="AM83" s="248"/>
      <c r="AN83" s="248"/>
    </row>
    <row r="84" spans="1:48" ht="12" customHeight="1">
      <c r="A84" s="26"/>
      <c r="B84" s="66"/>
      <c r="C84" s="215"/>
      <c r="D84" s="216"/>
      <c r="E84" s="215"/>
      <c r="F84" s="216"/>
      <c r="G84" s="353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5"/>
      <c r="T84" s="343"/>
      <c r="U84" s="344"/>
      <c r="V84" s="272"/>
      <c r="W84" s="273"/>
      <c r="X84" s="274"/>
      <c r="Y84" s="350"/>
      <c r="Z84" s="350"/>
      <c r="AA84" s="350"/>
      <c r="AB84" s="346" t="str">
        <f t="shared" si="3"/>
        <v/>
      </c>
      <c r="AC84" s="346"/>
      <c r="AD84" s="346"/>
      <c r="AE84" s="347"/>
      <c r="AF84" s="255" t="str">
        <f t="shared" si="4"/>
        <v/>
      </c>
      <c r="AG84" s="248"/>
      <c r="AH84" s="248"/>
      <c r="AI84" s="348" t="str">
        <f t="shared" si="5"/>
        <v/>
      </c>
      <c r="AJ84" s="348"/>
      <c r="AK84" s="348"/>
      <c r="AL84" s="348"/>
      <c r="AM84" s="348"/>
      <c r="AN84" s="348"/>
    </row>
    <row r="85" spans="1:48" ht="12" customHeight="1">
      <c r="A85" s="26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61" t="s">
        <v>33</v>
      </c>
      <c r="Y85" s="351" t="s">
        <v>34</v>
      </c>
      <c r="Z85" s="275"/>
      <c r="AA85" s="275"/>
      <c r="AB85" s="275">
        <f>SUM(AB30:AE84)</f>
        <v>0</v>
      </c>
      <c r="AC85" s="275"/>
      <c r="AD85" s="275"/>
      <c r="AE85" s="276"/>
      <c r="AF85" s="277" t="s">
        <v>35</v>
      </c>
      <c r="AG85" s="278"/>
      <c r="AH85" s="278"/>
      <c r="AI85" s="278">
        <f>SUM(AI30:AN84)</f>
        <v>0</v>
      </c>
      <c r="AJ85" s="278"/>
      <c r="AK85" s="278"/>
      <c r="AL85" s="278"/>
      <c r="AM85" s="278"/>
      <c r="AN85" s="278"/>
    </row>
    <row r="86" spans="1:48" ht="12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8" ht="12" customHeight="1">
      <c r="A87" s="26"/>
      <c r="B87" s="26"/>
      <c r="C87" s="26"/>
      <c r="D87" s="26"/>
      <c r="E87" s="26"/>
      <c r="F87" s="279" t="s">
        <v>48</v>
      </c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6"/>
    </row>
    <row r="88" spans="1:48" ht="12" customHeight="1">
      <c r="A88" s="26"/>
      <c r="B88" s="26"/>
      <c r="C88" s="26"/>
      <c r="D88" s="26"/>
      <c r="E88" s="26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6"/>
    </row>
    <row r="89" spans="1:48" ht="12" customHeight="1">
      <c r="A89" s="26"/>
      <c r="B89" s="26"/>
      <c r="C89" s="26"/>
      <c r="D89" s="26"/>
      <c r="E89" s="26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6"/>
    </row>
    <row r="90" spans="1:48" s="4" customFormat="1" ht="12.75">
      <c r="A90" s="26"/>
      <c r="B90" s="26"/>
      <c r="C90" s="26"/>
      <c r="D90" s="26"/>
      <c r="E90" s="26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6"/>
      <c r="AV90" s="17"/>
    </row>
    <row r="91" spans="1:48" s="28" customFormat="1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V91" s="29"/>
    </row>
    <row r="92" spans="1:48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8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8" ht="12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8" ht="6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8" ht="12" customHeight="1">
      <c r="A96" s="26"/>
      <c r="B96" s="26"/>
      <c r="C96" s="26"/>
      <c r="D96" s="26"/>
      <c r="E96" s="26"/>
      <c r="F96" s="26" t="s">
        <v>7</v>
      </c>
      <c r="G96" s="26"/>
      <c r="H96" s="26"/>
      <c r="I96" s="26"/>
      <c r="J96" s="26"/>
      <c r="K96" s="26"/>
      <c r="L96" s="26"/>
      <c r="M96" s="26"/>
      <c r="N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6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2" customHeight="1">
      <c r="A98" s="26"/>
      <c r="B98" s="26"/>
      <c r="C98" s="26"/>
      <c r="D98" s="26"/>
      <c r="E98" s="26"/>
      <c r="F98" s="26" t="s">
        <v>13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6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1:40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</sheetData>
  <sheetProtection insertRows="0" selectLockedCells="1"/>
  <mergeCells count="546">
    <mergeCell ref="K25:P25"/>
    <mergeCell ref="C82:D82"/>
    <mergeCell ref="C76:D76"/>
    <mergeCell ref="C77:D77"/>
    <mergeCell ref="C70:D70"/>
    <mergeCell ref="C71:D71"/>
    <mergeCell ref="C72:D72"/>
    <mergeCell ref="C73:D73"/>
    <mergeCell ref="C55:D55"/>
    <mergeCell ref="C56:D56"/>
    <mergeCell ref="C49:D49"/>
    <mergeCell ref="C50:D50"/>
    <mergeCell ref="C51:D51"/>
    <mergeCell ref="C52:D52"/>
    <mergeCell ref="C45:D45"/>
    <mergeCell ref="C46:D46"/>
    <mergeCell ref="C47:D47"/>
    <mergeCell ref="C48:D48"/>
    <mergeCell ref="C41:D41"/>
    <mergeCell ref="C42:D42"/>
    <mergeCell ref="C43:D43"/>
    <mergeCell ref="C44:D44"/>
    <mergeCell ref="E69:F69"/>
    <mergeCell ref="E70:F70"/>
    <mergeCell ref="C83:D83"/>
    <mergeCell ref="C84:D84"/>
    <mergeCell ref="C35:D35"/>
    <mergeCell ref="C78:D78"/>
    <mergeCell ref="C79:D79"/>
    <mergeCell ref="C80:D80"/>
    <mergeCell ref="C81:D81"/>
    <mergeCell ref="C74:D74"/>
    <mergeCell ref="C75:D75"/>
    <mergeCell ref="C69:D69"/>
    <mergeCell ref="C65:D65"/>
    <mergeCell ref="C66:D66"/>
    <mergeCell ref="C67:D67"/>
    <mergeCell ref="C68:D68"/>
    <mergeCell ref="C61:D61"/>
    <mergeCell ref="C62:D62"/>
    <mergeCell ref="C63:D63"/>
    <mergeCell ref="C64:D64"/>
    <mergeCell ref="C57:D57"/>
    <mergeCell ref="C58:D58"/>
    <mergeCell ref="C59:D59"/>
    <mergeCell ref="C60:D60"/>
    <mergeCell ref="C53:D53"/>
    <mergeCell ref="C54:D54"/>
    <mergeCell ref="E83:F83"/>
    <mergeCell ref="E84:F84"/>
    <mergeCell ref="E71:F71"/>
    <mergeCell ref="E72:F72"/>
    <mergeCell ref="E73:F73"/>
    <mergeCell ref="E74:F74"/>
    <mergeCell ref="C32:D32"/>
    <mergeCell ref="C33:D33"/>
    <mergeCell ref="C34:D34"/>
    <mergeCell ref="C36:D36"/>
    <mergeCell ref="C37:D37"/>
    <mergeCell ref="C38:D38"/>
    <mergeCell ref="C39:D39"/>
    <mergeCell ref="C40:D40"/>
    <mergeCell ref="E79:F79"/>
    <mergeCell ref="E80:F80"/>
    <mergeCell ref="E81:F81"/>
    <mergeCell ref="E82:F82"/>
    <mergeCell ref="E75:F75"/>
    <mergeCell ref="E76:F76"/>
    <mergeCell ref="E77:F77"/>
    <mergeCell ref="E78:F78"/>
    <mergeCell ref="E67:F67"/>
    <mergeCell ref="E68:F68"/>
    <mergeCell ref="E63:F63"/>
    <mergeCell ref="E64:F64"/>
    <mergeCell ref="E65:F65"/>
    <mergeCell ref="E66:F66"/>
    <mergeCell ref="E59:F59"/>
    <mergeCell ref="E60:F60"/>
    <mergeCell ref="E61:F61"/>
    <mergeCell ref="E62:F62"/>
    <mergeCell ref="E55:F55"/>
    <mergeCell ref="E56:F56"/>
    <mergeCell ref="E57:F57"/>
    <mergeCell ref="E58:F58"/>
    <mergeCell ref="E51:F51"/>
    <mergeCell ref="E52:F52"/>
    <mergeCell ref="E53:F53"/>
    <mergeCell ref="E54:F54"/>
    <mergeCell ref="E47:F47"/>
    <mergeCell ref="E48:F48"/>
    <mergeCell ref="E49:F49"/>
    <mergeCell ref="E50:F50"/>
    <mergeCell ref="E43:F43"/>
    <mergeCell ref="E44:F44"/>
    <mergeCell ref="E45:F45"/>
    <mergeCell ref="E46:F46"/>
    <mergeCell ref="E39:F39"/>
    <mergeCell ref="E40:F40"/>
    <mergeCell ref="E41:F41"/>
    <mergeCell ref="E42:F42"/>
    <mergeCell ref="E36:F36"/>
    <mergeCell ref="E37:F37"/>
    <mergeCell ref="E35:F35"/>
    <mergeCell ref="E38:F38"/>
    <mergeCell ref="G84:S84"/>
    <mergeCell ref="G80:S80"/>
    <mergeCell ref="G81:S81"/>
    <mergeCell ref="G72:S72"/>
    <mergeCell ref="G73:S73"/>
    <mergeCell ref="G74:S74"/>
    <mergeCell ref="G75:S75"/>
    <mergeCell ref="G82:S82"/>
    <mergeCell ref="G83:S83"/>
    <mergeCell ref="G76:S76"/>
    <mergeCell ref="G77:S77"/>
    <mergeCell ref="G78:S78"/>
    <mergeCell ref="G79:S79"/>
    <mergeCell ref="G68:S68"/>
    <mergeCell ref="G69:S69"/>
    <mergeCell ref="G70:S70"/>
    <mergeCell ref="B27:B29"/>
    <mergeCell ref="E28:F28"/>
    <mergeCell ref="C30:D30"/>
    <mergeCell ref="E30:F30"/>
    <mergeCell ref="C31:D31"/>
    <mergeCell ref="E31:F31"/>
    <mergeCell ref="E32:F32"/>
    <mergeCell ref="E33:F33"/>
    <mergeCell ref="E34:F34"/>
    <mergeCell ref="G71:S71"/>
    <mergeCell ref="G64:S64"/>
    <mergeCell ref="G65:S65"/>
    <mergeCell ref="G66:S66"/>
    <mergeCell ref="G67:S67"/>
    <mergeCell ref="G60:S60"/>
    <mergeCell ref="G61:S61"/>
    <mergeCell ref="G62:S62"/>
    <mergeCell ref="G63:S63"/>
    <mergeCell ref="G56:S56"/>
    <mergeCell ref="G57:S57"/>
    <mergeCell ref="G58:S58"/>
    <mergeCell ref="G59:S59"/>
    <mergeCell ref="G52:S52"/>
    <mergeCell ref="G53:S53"/>
    <mergeCell ref="G54:S54"/>
    <mergeCell ref="G55:S55"/>
    <mergeCell ref="G48:S48"/>
    <mergeCell ref="G49:S49"/>
    <mergeCell ref="G50:S50"/>
    <mergeCell ref="G51:S51"/>
    <mergeCell ref="G47:S47"/>
    <mergeCell ref="G38:S38"/>
    <mergeCell ref="G39:S39"/>
    <mergeCell ref="G40:S40"/>
    <mergeCell ref="G41:S41"/>
    <mergeCell ref="G42:S42"/>
    <mergeCell ref="G43:S43"/>
    <mergeCell ref="G34:S34"/>
    <mergeCell ref="G36:S36"/>
    <mergeCell ref="G44:S44"/>
    <mergeCell ref="G45:S45"/>
    <mergeCell ref="G35:S35"/>
    <mergeCell ref="T83:U83"/>
    <mergeCell ref="V83:X83"/>
    <mergeCell ref="T79:U79"/>
    <mergeCell ref="V79:X79"/>
    <mergeCell ref="T80:U80"/>
    <mergeCell ref="V80:X80"/>
    <mergeCell ref="G37:S37"/>
    <mergeCell ref="G46:S46"/>
    <mergeCell ref="T84:U84"/>
    <mergeCell ref="V84:X84"/>
    <mergeCell ref="T81:U81"/>
    <mergeCell ref="V81:X81"/>
    <mergeCell ref="T82:U82"/>
    <mergeCell ref="V82:X82"/>
    <mergeCell ref="T77:U77"/>
    <mergeCell ref="V77:X77"/>
    <mergeCell ref="T78:U78"/>
    <mergeCell ref="V78:X78"/>
    <mergeCell ref="T75:U75"/>
    <mergeCell ref="V75:X75"/>
    <mergeCell ref="T76:U76"/>
    <mergeCell ref="V76:X76"/>
    <mergeCell ref="T73:U73"/>
    <mergeCell ref="V73:X73"/>
    <mergeCell ref="T74:U74"/>
    <mergeCell ref="V74:X74"/>
    <mergeCell ref="T71:U71"/>
    <mergeCell ref="V71:X71"/>
    <mergeCell ref="T72:U72"/>
    <mergeCell ref="V72:X72"/>
    <mergeCell ref="T69:U69"/>
    <mergeCell ref="V69:X69"/>
    <mergeCell ref="T70:U70"/>
    <mergeCell ref="V70:X70"/>
    <mergeCell ref="T67:U67"/>
    <mergeCell ref="V67:X67"/>
    <mergeCell ref="T68:U68"/>
    <mergeCell ref="V68:X68"/>
    <mergeCell ref="T65:U65"/>
    <mergeCell ref="V65:X65"/>
    <mergeCell ref="T66:U66"/>
    <mergeCell ref="V66:X66"/>
    <mergeCell ref="T63:U63"/>
    <mergeCell ref="V63:X63"/>
    <mergeCell ref="T64:U64"/>
    <mergeCell ref="V64:X64"/>
    <mergeCell ref="T61:U61"/>
    <mergeCell ref="V61:X61"/>
    <mergeCell ref="T62:U62"/>
    <mergeCell ref="V62:X62"/>
    <mergeCell ref="T59:U59"/>
    <mergeCell ref="V59:X59"/>
    <mergeCell ref="T60:U60"/>
    <mergeCell ref="V60:X60"/>
    <mergeCell ref="T57:U57"/>
    <mergeCell ref="V57:X57"/>
    <mergeCell ref="T58:U58"/>
    <mergeCell ref="V58:X58"/>
    <mergeCell ref="T55:U55"/>
    <mergeCell ref="V55:X55"/>
    <mergeCell ref="T56:U56"/>
    <mergeCell ref="V56:X56"/>
    <mergeCell ref="T53:U53"/>
    <mergeCell ref="V53:X53"/>
    <mergeCell ref="T54:U54"/>
    <mergeCell ref="V54:X54"/>
    <mergeCell ref="T51:U51"/>
    <mergeCell ref="V51:X51"/>
    <mergeCell ref="T52:U52"/>
    <mergeCell ref="V52:X52"/>
    <mergeCell ref="T49:U49"/>
    <mergeCell ref="V49:X49"/>
    <mergeCell ref="T50:U50"/>
    <mergeCell ref="V50:X50"/>
    <mergeCell ref="W22:X22"/>
    <mergeCell ref="W23:X23"/>
    <mergeCell ref="T48:U48"/>
    <mergeCell ref="V48:X48"/>
    <mergeCell ref="V30:X30"/>
    <mergeCell ref="T27:U29"/>
    <mergeCell ref="T32:U32"/>
    <mergeCell ref="V32:X32"/>
    <mergeCell ref="W24:X24"/>
    <mergeCell ref="W25:X25"/>
    <mergeCell ref="T40:U40"/>
    <mergeCell ref="V40:X40"/>
    <mergeCell ref="T41:U41"/>
    <mergeCell ref="T47:U47"/>
    <mergeCell ref="V47:X47"/>
    <mergeCell ref="T46:U46"/>
    <mergeCell ref="V46:X46"/>
    <mergeCell ref="T44:U44"/>
    <mergeCell ref="V44:X44"/>
    <mergeCell ref="T45:U45"/>
    <mergeCell ref="T35:U35"/>
    <mergeCell ref="V35:X35"/>
    <mergeCell ref="AB32:AE32"/>
    <mergeCell ref="Y33:AA33"/>
    <mergeCell ref="G32:S32"/>
    <mergeCell ref="G33:S33"/>
    <mergeCell ref="Y27:AN27"/>
    <mergeCell ref="Y29:AA29"/>
    <mergeCell ref="AB29:AE29"/>
    <mergeCell ref="Y28:AE28"/>
    <mergeCell ref="G31:S31"/>
    <mergeCell ref="AF28:AN28"/>
    <mergeCell ref="AF29:AH29"/>
    <mergeCell ref="AI31:AN31"/>
    <mergeCell ref="T31:U31"/>
    <mergeCell ref="V31:X31"/>
    <mergeCell ref="AI29:AN29"/>
    <mergeCell ref="Y31:AA31"/>
    <mergeCell ref="AF30:AH30"/>
    <mergeCell ref="AI30:AN30"/>
    <mergeCell ref="AF31:AH31"/>
    <mergeCell ref="AB30:AE30"/>
    <mergeCell ref="Y34:AA34"/>
    <mergeCell ref="AF34:AH34"/>
    <mergeCell ref="L23:M23"/>
    <mergeCell ref="O23:P23"/>
    <mergeCell ref="L22:M22"/>
    <mergeCell ref="N2:AF3"/>
    <mergeCell ref="AE5:AN5"/>
    <mergeCell ref="L20:M20"/>
    <mergeCell ref="O20:P20"/>
    <mergeCell ref="B14:W14"/>
    <mergeCell ref="B5:Y5"/>
    <mergeCell ref="Y18:AI19"/>
    <mergeCell ref="Y20:AN25"/>
    <mergeCell ref="Q18:X19"/>
    <mergeCell ref="K18:P19"/>
    <mergeCell ref="L21:M21"/>
    <mergeCell ref="O21:P21"/>
    <mergeCell ref="AJ18:AN19"/>
    <mergeCell ref="W20:X20"/>
    <mergeCell ref="W21:X21"/>
    <mergeCell ref="O22:P22"/>
    <mergeCell ref="B8:AD8"/>
    <mergeCell ref="B11:W11"/>
    <mergeCell ref="AE8:AN8"/>
    <mergeCell ref="L24:M24"/>
    <mergeCell ref="O24:P24"/>
    <mergeCell ref="X14:AF14"/>
    <mergeCell ref="AG14:AN14"/>
    <mergeCell ref="X11:AL11"/>
    <mergeCell ref="AM11:AN11"/>
    <mergeCell ref="AF32:AH32"/>
    <mergeCell ref="AI32:AN32"/>
    <mergeCell ref="AF33:AH33"/>
    <mergeCell ref="AI33:AN33"/>
    <mergeCell ref="Y32:AA32"/>
    <mergeCell ref="AB33:AE33"/>
    <mergeCell ref="AJ16:AN16"/>
    <mergeCell ref="AB31:AE31"/>
    <mergeCell ref="Y30:AA30"/>
    <mergeCell ref="AI34:AN34"/>
    <mergeCell ref="Y36:AA36"/>
    <mergeCell ref="Y37:AA37"/>
    <mergeCell ref="Y38:AA38"/>
    <mergeCell ref="Y35:AA35"/>
    <mergeCell ref="Y39:AA39"/>
    <mergeCell ref="Y40:AA40"/>
    <mergeCell ref="AB34:AE34"/>
    <mergeCell ref="AB36:AE36"/>
    <mergeCell ref="AB37:AE37"/>
    <mergeCell ref="AB39:AE39"/>
    <mergeCell ref="AB35:AE35"/>
    <mergeCell ref="Y41:AA41"/>
    <mergeCell ref="Y42:AA42"/>
    <mergeCell ref="Y43:AA43"/>
    <mergeCell ref="Y44:AA44"/>
    <mergeCell ref="Y45:AA45"/>
    <mergeCell ref="Y46:AA46"/>
    <mergeCell ref="Y47:AA47"/>
    <mergeCell ref="Y48:AA48"/>
    <mergeCell ref="Y49:AA49"/>
    <mergeCell ref="Y50:AA50"/>
    <mergeCell ref="Y51:AA51"/>
    <mergeCell ref="Y52:AA52"/>
    <mergeCell ref="Y53:AA53"/>
    <mergeCell ref="Y54:AA5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63:AA63"/>
    <mergeCell ref="Y64:AA64"/>
    <mergeCell ref="Y65:AA65"/>
    <mergeCell ref="Y66:AA66"/>
    <mergeCell ref="Y67:AA67"/>
    <mergeCell ref="Y68:AA68"/>
    <mergeCell ref="Y69:AA69"/>
    <mergeCell ref="Y70:AA70"/>
    <mergeCell ref="Y71:AA71"/>
    <mergeCell ref="Y72:AA72"/>
    <mergeCell ref="Y73:AA73"/>
    <mergeCell ref="Y74:AA74"/>
    <mergeCell ref="Y75:AA75"/>
    <mergeCell ref="Y76:AA76"/>
    <mergeCell ref="Y77:AA77"/>
    <mergeCell ref="Y78:AA78"/>
    <mergeCell ref="Y79:AA79"/>
    <mergeCell ref="Y80:AA80"/>
    <mergeCell ref="Y81:AA81"/>
    <mergeCell ref="Y82:AA82"/>
    <mergeCell ref="Y83:AA83"/>
    <mergeCell ref="Y84:AA84"/>
    <mergeCell ref="Y85:AA85"/>
    <mergeCell ref="AB41:AE41"/>
    <mergeCell ref="AB43:AE43"/>
    <mergeCell ref="AF36:AH36"/>
    <mergeCell ref="AI36:AN36"/>
    <mergeCell ref="AF35:AH35"/>
    <mergeCell ref="AI35:AN35"/>
    <mergeCell ref="AF37:AH37"/>
    <mergeCell ref="AI37:AN37"/>
    <mergeCell ref="AB38:AE38"/>
    <mergeCell ref="AF38:AH38"/>
    <mergeCell ref="AI38:AN38"/>
    <mergeCell ref="AF39:AH39"/>
    <mergeCell ref="AI39:AN39"/>
    <mergeCell ref="AB40:AE40"/>
    <mergeCell ref="AF40:AH40"/>
    <mergeCell ref="AI40:AN40"/>
    <mergeCell ref="AF41:AH41"/>
    <mergeCell ref="AI41:AN41"/>
    <mergeCell ref="AB42:AE42"/>
    <mergeCell ref="AF42:AH42"/>
    <mergeCell ref="AI42:AN42"/>
    <mergeCell ref="AF43:AH43"/>
    <mergeCell ref="AI43:AN43"/>
    <mergeCell ref="AB44:AE44"/>
    <mergeCell ref="AF44:AH44"/>
    <mergeCell ref="AI44:AN44"/>
    <mergeCell ref="AB45:AE45"/>
    <mergeCell ref="AF45:AH45"/>
    <mergeCell ref="AI45:AN45"/>
    <mergeCell ref="AB46:AE46"/>
    <mergeCell ref="AF46:AH46"/>
    <mergeCell ref="AI46:AN46"/>
    <mergeCell ref="AB47:AE47"/>
    <mergeCell ref="AF47:AH47"/>
    <mergeCell ref="AI47:AN47"/>
    <mergeCell ref="AB48:AE48"/>
    <mergeCell ref="AF48:AH48"/>
    <mergeCell ref="AI48:AN48"/>
    <mergeCell ref="AB49:AE49"/>
    <mergeCell ref="AF49:AH49"/>
    <mergeCell ref="AI49:AN49"/>
    <mergeCell ref="AB50:AE50"/>
    <mergeCell ref="AF50:AH50"/>
    <mergeCell ref="AI50:AN50"/>
    <mergeCell ref="AB51:AE51"/>
    <mergeCell ref="AF51:AH51"/>
    <mergeCell ref="AI51:AN51"/>
    <mergeCell ref="AB52:AE52"/>
    <mergeCell ref="AF52:AH52"/>
    <mergeCell ref="AI52:AN52"/>
    <mergeCell ref="AB53:AE53"/>
    <mergeCell ref="AF53:AH53"/>
    <mergeCell ref="AI53:AN53"/>
    <mergeCell ref="AB54:AE54"/>
    <mergeCell ref="AF54:AH54"/>
    <mergeCell ref="AI54:AN54"/>
    <mergeCell ref="AB55:AE55"/>
    <mergeCell ref="AF55:AH55"/>
    <mergeCell ref="AI55:AN55"/>
    <mergeCell ref="AB56:AE56"/>
    <mergeCell ref="AF56:AH56"/>
    <mergeCell ref="AI56:AN56"/>
    <mergeCell ref="AB57:AE57"/>
    <mergeCell ref="AF57:AH57"/>
    <mergeCell ref="AI57:AN57"/>
    <mergeCell ref="AB58:AE58"/>
    <mergeCell ref="AF58:AH58"/>
    <mergeCell ref="AI58:AN58"/>
    <mergeCell ref="AB59:AE59"/>
    <mergeCell ref="AF59:AH59"/>
    <mergeCell ref="AI59:AN59"/>
    <mergeCell ref="AB60:AE60"/>
    <mergeCell ref="AF60:AH60"/>
    <mergeCell ref="AI60:AN60"/>
    <mergeCell ref="F87:AM90"/>
    <mergeCell ref="AB61:AE61"/>
    <mergeCell ref="AF61:AH61"/>
    <mergeCell ref="AI61:AN61"/>
    <mergeCell ref="AB62:AE62"/>
    <mergeCell ref="AF62:AH62"/>
    <mergeCell ref="AI62:AN62"/>
    <mergeCell ref="AB63:AE63"/>
    <mergeCell ref="AF63:AH63"/>
    <mergeCell ref="AI63:AN63"/>
    <mergeCell ref="AB64:AE64"/>
    <mergeCell ref="AF64:AH64"/>
    <mergeCell ref="AI64:AN64"/>
    <mergeCell ref="AB65:AE65"/>
    <mergeCell ref="AF65:AH65"/>
    <mergeCell ref="AI65:AN65"/>
    <mergeCell ref="AB66:AE66"/>
    <mergeCell ref="AF66:AH66"/>
    <mergeCell ref="AI66:AN66"/>
    <mergeCell ref="AB67:AE67"/>
    <mergeCell ref="AF67:AH67"/>
    <mergeCell ref="AI67:AN67"/>
    <mergeCell ref="AB68:AE68"/>
    <mergeCell ref="AF68:AH68"/>
    <mergeCell ref="AI68:AN68"/>
    <mergeCell ref="AB69:AE69"/>
    <mergeCell ref="AF69:AH69"/>
    <mergeCell ref="AI69:AN69"/>
    <mergeCell ref="AB70:AE70"/>
    <mergeCell ref="AF70:AH70"/>
    <mergeCell ref="AI70:AN70"/>
    <mergeCell ref="AB71:AE71"/>
    <mergeCell ref="AF71:AH71"/>
    <mergeCell ref="AI71:AN71"/>
    <mergeCell ref="AB72:AE72"/>
    <mergeCell ref="AF72:AH72"/>
    <mergeCell ref="AI72:AN72"/>
    <mergeCell ref="AI77:AN77"/>
    <mergeCell ref="AB78:AE78"/>
    <mergeCell ref="AF78:AH78"/>
    <mergeCell ref="AI78:AN78"/>
    <mergeCell ref="AB73:AE73"/>
    <mergeCell ref="AF73:AH73"/>
    <mergeCell ref="AI73:AN73"/>
    <mergeCell ref="AB74:AE74"/>
    <mergeCell ref="AF74:AH74"/>
    <mergeCell ref="AI74:AN74"/>
    <mergeCell ref="AB75:AE75"/>
    <mergeCell ref="AF75:AH75"/>
    <mergeCell ref="AI75:AN75"/>
    <mergeCell ref="V39:X39"/>
    <mergeCell ref="AB82:AE82"/>
    <mergeCell ref="AF82:AH82"/>
    <mergeCell ref="AI82:AN82"/>
    <mergeCell ref="AB83:AE83"/>
    <mergeCell ref="AF83:AH83"/>
    <mergeCell ref="AI83:AN83"/>
    <mergeCell ref="AB84:AE84"/>
    <mergeCell ref="AF84:AH84"/>
    <mergeCell ref="AI84:AN84"/>
    <mergeCell ref="AB79:AE79"/>
    <mergeCell ref="AF79:AH79"/>
    <mergeCell ref="AI79:AN79"/>
    <mergeCell ref="AB80:AE80"/>
    <mergeCell ref="AF80:AH80"/>
    <mergeCell ref="AI80:AN80"/>
    <mergeCell ref="AB81:AE81"/>
    <mergeCell ref="AF81:AH81"/>
    <mergeCell ref="AI81:AN81"/>
    <mergeCell ref="AB76:AE76"/>
    <mergeCell ref="AF76:AH76"/>
    <mergeCell ref="AI76:AN76"/>
    <mergeCell ref="AB77:AE77"/>
    <mergeCell ref="AF77:AH77"/>
    <mergeCell ref="V45:X45"/>
    <mergeCell ref="AB85:AE85"/>
    <mergeCell ref="AF85:AH85"/>
    <mergeCell ref="AI85:AN85"/>
    <mergeCell ref="G27:S29"/>
    <mergeCell ref="V27:X29"/>
    <mergeCell ref="T30:U30"/>
    <mergeCell ref="G30:S30"/>
    <mergeCell ref="T33:U33"/>
    <mergeCell ref="V33:X33"/>
    <mergeCell ref="T34:U34"/>
    <mergeCell ref="V41:X41"/>
    <mergeCell ref="V34:X34"/>
    <mergeCell ref="T36:U36"/>
    <mergeCell ref="V36:X36"/>
    <mergeCell ref="T37:U37"/>
    <mergeCell ref="V37:X37"/>
    <mergeCell ref="T38:U38"/>
    <mergeCell ref="V38:X38"/>
    <mergeCell ref="T42:U42"/>
    <mergeCell ref="V42:X42"/>
    <mergeCell ref="T43:U43"/>
    <mergeCell ref="V43:X43"/>
    <mergeCell ref="T39:U39"/>
  </mergeCells>
  <phoneticPr fontId="0" type="noConversion"/>
  <pageMargins left="0.98425196850393704" right="7.874015748031496E-2" top="0.39370078740157483" bottom="0.19685039370078741" header="0.19685039370078741" footer="7.874015748031496E-2"/>
  <pageSetup paperSize="9" scale="70" orientation="portrait" horizontalDpi="4294967292" r:id="rId1"/>
  <headerFooter alignWithMargins="0">
    <oddFooter>&amp;L&amp;8&amp;P / &amp;N&amp;R&amp;8&amp;F  / &amp;A</oddFooter>
  </headerFooter>
  <drawing r:id="rId2"/>
  <legacyDrawing r:id="rId3"/>
  <controls>
    <mc:AlternateContent xmlns:mc="http://schemas.openxmlformats.org/markup-compatibility/2006">
      <mc:Choice Requires="x14">
        <control shapeId="16391" r:id="rId4" name="OptionButton2">
          <controlPr defaultSize="0" autoLine="0" linkedCell="AO16" r:id="rId5">
            <anchor moveWithCells="1">
              <from>
                <xdr:col>28</xdr:col>
                <xdr:colOff>19050</xdr:colOff>
                <xdr:row>14</xdr:row>
                <xdr:rowOff>28575</xdr:rowOff>
              </from>
              <to>
                <xdr:col>35</xdr:col>
                <xdr:colOff>9525</xdr:colOff>
                <xdr:row>16</xdr:row>
                <xdr:rowOff>28575</xdr:rowOff>
              </to>
            </anchor>
          </controlPr>
        </control>
      </mc:Choice>
      <mc:Fallback>
        <control shapeId="16391" r:id="rId4" name="OptionButton2"/>
      </mc:Fallback>
    </mc:AlternateContent>
    <mc:AlternateContent xmlns:mc="http://schemas.openxmlformats.org/markup-compatibility/2006">
      <mc:Choice Requires="x14">
        <control shapeId="16390" r:id="rId6" name="OptionButton1">
          <controlPr defaultSize="0" autoLine="0" r:id="rId7">
            <anchor moveWithCells="1">
              <from>
                <xdr:col>15</xdr:col>
                <xdr:colOff>0</xdr:colOff>
                <xdr:row>14</xdr:row>
                <xdr:rowOff>28575</xdr:rowOff>
              </from>
              <to>
                <xdr:col>24</xdr:col>
                <xdr:colOff>57150</xdr:colOff>
                <xdr:row>16</xdr:row>
                <xdr:rowOff>28575</xdr:rowOff>
              </to>
            </anchor>
          </controlPr>
        </control>
      </mc:Choice>
      <mc:Fallback>
        <control shapeId="16390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12</vt:i4>
      </vt:variant>
    </vt:vector>
  </HeadingPairs>
  <TitlesOfParts>
    <vt:vector size="19" baseType="lpstr">
      <vt:lpstr>Plan1</vt:lpstr>
      <vt:lpstr>enq. construção edifícios</vt:lpstr>
      <vt:lpstr>enq. construção rodovias ferrov</vt:lpstr>
      <vt:lpstr>enq. construção SAA SES e afins</vt:lpstr>
      <vt:lpstr>enq. constr manut rede elétrica</vt:lpstr>
      <vt:lpstr>enq. obras portuárias marítimas</vt:lpstr>
      <vt:lpstr>enq. fornec materiais equipamen</vt:lpstr>
      <vt:lpstr>'enq. constr manut rede elétrica'!Area_de_impressao</vt:lpstr>
      <vt:lpstr>'enq. construção edifícios'!Area_de_impressao</vt:lpstr>
      <vt:lpstr>'enq. construção rodovias ferrov'!Area_de_impressao</vt:lpstr>
      <vt:lpstr>'enq. construção SAA SES e afins'!Area_de_impressao</vt:lpstr>
      <vt:lpstr>'enq. fornec materiais equipamen'!Area_de_impressao</vt:lpstr>
      <vt:lpstr>'enq. obras portuárias marítimas'!Area_de_impressao</vt:lpstr>
      <vt:lpstr>'enq. constr manut rede elétrica'!Titulos_de_impressao</vt:lpstr>
      <vt:lpstr>'enq. construção edifícios'!Titulos_de_impressao</vt:lpstr>
      <vt:lpstr>'enq. construção rodovias ferrov'!Titulos_de_impressao</vt:lpstr>
      <vt:lpstr>'enq. construção SAA SES e afins'!Titulos_de_impressao</vt:lpstr>
      <vt:lpstr>'enq. fornec materiais equipamen'!Titulos_de_impressao</vt:lpstr>
      <vt:lpstr>'enq. obras portuárias marítimas'!Titulos_de_impressao</vt:lpstr>
    </vt:vector>
  </TitlesOfParts>
  <Company>Caixa Econômica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GEPAD</dc:creator>
  <cp:lastModifiedBy>lici012</cp:lastModifiedBy>
  <cp:lastPrinted>2018-12-06T13:08:48Z</cp:lastPrinted>
  <dcterms:created xsi:type="dcterms:W3CDTF">1998-10-30T18:34:56Z</dcterms:created>
  <dcterms:modified xsi:type="dcterms:W3CDTF">2019-07-02T13:53:42Z</dcterms:modified>
</cp:coreProperties>
</file>